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never" defaultThemeVersion="124226"/>
  <bookViews>
    <workbookView xWindow="480" yWindow="285" windowWidth="18195" windowHeight="11325" activeTab="1"/>
  </bookViews>
  <sheets>
    <sheet name="Disclaimer" sheetId="3" r:id="rId1"/>
    <sheet name="Bond Forecast" sheetId="1" r:id="rId2"/>
  </sheets>
  <externalReferences>
    <externalReference r:id="rId3"/>
    <externalReference r:id="rId4"/>
  </externalReferences>
  <definedNames>
    <definedName name="FiscalYearStartDate" localSheetId="0">#REF!</definedName>
    <definedName name="FiscalYearStartDate">#REF!</definedName>
    <definedName name="StartDate">'[1]Cashflow 2017'!$B$4</definedName>
  </definedNames>
  <calcPr calcId="145621"/>
</workbook>
</file>

<file path=xl/calcChain.xml><?xml version="1.0" encoding="utf-8"?>
<calcChain xmlns="http://schemas.openxmlformats.org/spreadsheetml/2006/main">
  <c r="B39" i="1" l="1"/>
  <c r="B38" i="1"/>
  <c r="G6" i="1"/>
  <c r="B32" i="1"/>
  <c r="B20" i="1" l="1"/>
  <c r="G12" i="1"/>
  <c r="C31" i="1"/>
  <c r="G34" i="1"/>
  <c r="M7" i="1" l="1"/>
  <c r="M13" i="1"/>
  <c r="M18" i="1"/>
  <c r="M19" i="1"/>
  <c r="M22" i="1"/>
  <c r="M26" i="1"/>
  <c r="M27" i="1"/>
  <c r="M42" i="1"/>
  <c r="M74" i="1"/>
  <c r="G2" i="1"/>
  <c r="L27" i="1"/>
  <c r="L26" i="1"/>
  <c r="L22" i="1"/>
  <c r="L19" i="1"/>
  <c r="L18" i="1"/>
  <c r="L13" i="1"/>
  <c r="G8" i="1"/>
  <c r="G36" i="1" s="1"/>
  <c r="M28" i="1" l="1"/>
  <c r="H70" i="1"/>
  <c r="G37" i="1" l="1"/>
  <c r="I70" i="1"/>
  <c r="J70" i="1" s="1"/>
  <c r="K70" i="1" s="1"/>
  <c r="L70" i="1" s="1"/>
  <c r="M70" i="1" s="1"/>
  <c r="G97" i="1"/>
  <c r="U106" i="1"/>
  <c r="T106" i="1"/>
  <c r="S106" i="1"/>
  <c r="R106" i="1"/>
  <c r="Q106" i="1"/>
  <c r="O106" i="1"/>
  <c r="G96" i="1"/>
  <c r="T105" i="1"/>
  <c r="S105" i="1"/>
  <c r="R105" i="1"/>
  <c r="Q105" i="1"/>
  <c r="S104" i="1"/>
  <c r="R104" i="1"/>
  <c r="Q104" i="1"/>
  <c r="G94" i="1"/>
  <c r="R103" i="1"/>
  <c r="Q103" i="1"/>
  <c r="Q102" i="1"/>
  <c r="O92" i="1"/>
  <c r="O101" i="1" s="1"/>
  <c r="L74" i="1"/>
  <c r="K73" i="1"/>
  <c r="L73" i="1" s="1"/>
  <c r="M73" i="1" s="1"/>
  <c r="J72" i="1"/>
  <c r="K72" i="1" s="1"/>
  <c r="L72" i="1" s="1"/>
  <c r="M72" i="1" s="1"/>
  <c r="I71" i="1"/>
  <c r="J71" i="1" s="1"/>
  <c r="K71" i="1" s="1"/>
  <c r="L71" i="1" s="1"/>
  <c r="M71" i="1" s="1"/>
  <c r="E62" i="1"/>
  <c r="G61" i="1" s="1"/>
  <c r="E54" i="1"/>
  <c r="E53" i="1"/>
  <c r="O54" i="1"/>
  <c r="L42" i="1"/>
  <c r="K42" i="1"/>
  <c r="J42" i="1"/>
  <c r="I42" i="1"/>
  <c r="H42" i="1"/>
  <c r="G42" i="1"/>
  <c r="G43" i="1" s="1"/>
  <c r="B37" i="1"/>
  <c r="A33" i="1"/>
  <c r="A34" i="1" s="1"/>
  <c r="A35" i="1" s="1"/>
  <c r="A36" i="1" s="1"/>
  <c r="A38" i="1" s="1"/>
  <c r="G78" i="1"/>
  <c r="H79" i="1" s="1"/>
  <c r="I80" i="1" s="1"/>
  <c r="I13" i="1" s="1"/>
  <c r="O27" i="1"/>
  <c r="Q22" i="1"/>
  <c r="E17" i="1"/>
  <c r="L7" i="1"/>
  <c r="J7" i="1"/>
  <c r="I7" i="1"/>
  <c r="H4" i="1"/>
  <c r="H8" i="1" s="1"/>
  <c r="H36" i="1" s="1"/>
  <c r="B31" i="1"/>
  <c r="Q3" i="1"/>
  <c r="G13" i="1" l="1"/>
  <c r="M78" i="1"/>
  <c r="O5" i="1"/>
  <c r="O67" i="1" s="1"/>
  <c r="E70" i="1"/>
  <c r="E78" i="1"/>
  <c r="E86" i="1" s="1"/>
  <c r="Q28" i="1"/>
  <c r="H2" i="1"/>
  <c r="O93" i="1"/>
  <c r="I4" i="1"/>
  <c r="I8" i="1" s="1"/>
  <c r="I36" i="1" s="1"/>
  <c r="E63" i="1"/>
  <c r="R3" i="1"/>
  <c r="C46" i="1"/>
  <c r="L78" i="1"/>
  <c r="H78" i="1"/>
  <c r="H86" i="1" s="1"/>
  <c r="G59" i="1"/>
  <c r="K78" i="1"/>
  <c r="I78" i="1"/>
  <c r="J78" i="1"/>
  <c r="G7" i="1"/>
  <c r="G50" i="1" s="1"/>
  <c r="K7" i="1"/>
  <c r="H7" i="1"/>
  <c r="M38" i="1" s="1"/>
  <c r="G48" i="1"/>
  <c r="G54" i="1" s="1"/>
  <c r="G44" i="1"/>
  <c r="G47" i="1" s="1"/>
  <c r="H43" i="1"/>
  <c r="I43" i="1" s="1"/>
  <c r="J43" i="1" s="1"/>
  <c r="J44" i="1" s="1"/>
  <c r="J47" i="1" s="1"/>
  <c r="H94" i="1"/>
  <c r="I86" i="1" l="1"/>
  <c r="H13" i="1"/>
  <c r="M79" i="1"/>
  <c r="M86" i="1"/>
  <c r="G9" i="1"/>
  <c r="H6" i="1" s="1"/>
  <c r="O13" i="1"/>
  <c r="O84" i="1" s="1"/>
  <c r="O75" i="1" s="1"/>
  <c r="K86" i="1"/>
  <c r="L86" i="1"/>
  <c r="J86" i="1"/>
  <c r="I38" i="1"/>
  <c r="J38" i="1"/>
  <c r="J48" i="1"/>
  <c r="J54" i="1" s="1"/>
  <c r="K43" i="1"/>
  <c r="I44" i="1"/>
  <c r="I47" i="1" s="1"/>
  <c r="I48" i="1"/>
  <c r="I54" i="1" s="1"/>
  <c r="L38" i="1"/>
  <c r="H44" i="1"/>
  <c r="H47" i="1" s="1"/>
  <c r="H48" i="1"/>
  <c r="H54" i="1" s="1"/>
  <c r="H38" i="1"/>
  <c r="H50" i="1" s="1"/>
  <c r="E79" i="1"/>
  <c r="E87" i="1" s="1"/>
  <c r="E71" i="1"/>
  <c r="H61" i="1"/>
  <c r="K38" i="1"/>
  <c r="K79" i="1"/>
  <c r="J79" i="1"/>
  <c r="I79" i="1"/>
  <c r="I87" i="1" s="1"/>
  <c r="L79" i="1"/>
  <c r="H59" i="1"/>
  <c r="O94" i="1"/>
  <c r="E64" i="1"/>
  <c r="J4" i="1"/>
  <c r="J8" i="1" s="1"/>
  <c r="J36" i="1" s="1"/>
  <c r="B34" i="1"/>
  <c r="S3" i="1"/>
  <c r="B33" i="1"/>
  <c r="I2" i="1"/>
  <c r="J2" i="1" s="1"/>
  <c r="K2" i="1" s="1"/>
  <c r="L2" i="1" s="1"/>
  <c r="M2" i="1" s="1"/>
  <c r="H97" i="1"/>
  <c r="I94" i="1"/>
  <c r="H96" i="1"/>
  <c r="G38" i="1"/>
  <c r="O6" i="1"/>
  <c r="O102" i="1"/>
  <c r="M80" i="1" l="1"/>
  <c r="M87" i="1"/>
  <c r="H9" i="1"/>
  <c r="I6" i="1" s="1"/>
  <c r="O22" i="1"/>
  <c r="J50" i="1"/>
  <c r="O31" i="1"/>
  <c r="O40" i="1" s="1"/>
  <c r="O49" i="1" s="1"/>
  <c r="I50" i="1"/>
  <c r="L87" i="1"/>
  <c r="E65" i="1"/>
  <c r="T3" i="1"/>
  <c r="K4" i="1"/>
  <c r="O95" i="1"/>
  <c r="B35" i="1"/>
  <c r="J81" i="1"/>
  <c r="M81" i="1" s="1"/>
  <c r="L80" i="1"/>
  <c r="J80" i="1"/>
  <c r="J88" i="1" s="1"/>
  <c r="K80" i="1"/>
  <c r="I59" i="1"/>
  <c r="Q13" i="1"/>
  <c r="R13" i="1"/>
  <c r="G14" i="1"/>
  <c r="G17" i="1" s="1"/>
  <c r="O68" i="1"/>
  <c r="O14" i="1"/>
  <c r="E80" i="1"/>
  <c r="E88" i="1" s="1"/>
  <c r="E72" i="1"/>
  <c r="I61" i="1"/>
  <c r="H34" i="1"/>
  <c r="H37" i="1" s="1"/>
  <c r="I34" i="1" s="1"/>
  <c r="I12" i="1" s="1"/>
  <c r="K48" i="1"/>
  <c r="K54" i="1" s="1"/>
  <c r="K44" i="1"/>
  <c r="K47" i="1" s="1"/>
  <c r="L43" i="1"/>
  <c r="I96" i="1"/>
  <c r="I97" i="1"/>
  <c r="J94" i="1"/>
  <c r="O103" i="1"/>
  <c r="O7" i="1"/>
  <c r="J87" i="1"/>
  <c r="K87" i="1"/>
  <c r="M88" i="1" l="1"/>
  <c r="I9" i="1"/>
  <c r="J6" i="1" s="1"/>
  <c r="L48" i="1"/>
  <c r="L54" i="1" s="1"/>
  <c r="M43" i="1"/>
  <c r="K82" i="1"/>
  <c r="J13" i="1"/>
  <c r="H12" i="1"/>
  <c r="O58" i="1"/>
  <c r="K50" i="1"/>
  <c r="L88" i="1"/>
  <c r="O69" i="1"/>
  <c r="O15" i="1"/>
  <c r="R31" i="1"/>
  <c r="R67" i="1"/>
  <c r="Q75" i="1"/>
  <c r="Q81" i="1" s="1"/>
  <c r="G19" i="1" s="1"/>
  <c r="Q67" i="1"/>
  <c r="Q73" i="1" s="1"/>
  <c r="Q19" i="1"/>
  <c r="Q31" i="1"/>
  <c r="Q37" i="1" s="1"/>
  <c r="G26" i="1" s="1"/>
  <c r="O104" i="1"/>
  <c r="O8" i="1"/>
  <c r="L44" i="1"/>
  <c r="L47" i="1" s="1"/>
  <c r="O85" i="1"/>
  <c r="O76" i="1" s="1"/>
  <c r="O23" i="1"/>
  <c r="O32" i="1"/>
  <c r="O41" i="1" s="1"/>
  <c r="Q40" i="1"/>
  <c r="K81" i="1"/>
  <c r="J59" i="1"/>
  <c r="L81" i="1"/>
  <c r="M82" i="1" s="1"/>
  <c r="O96" i="1"/>
  <c r="E66" i="1"/>
  <c r="B36" i="1"/>
  <c r="U3" i="1"/>
  <c r="L4" i="1"/>
  <c r="J97" i="1"/>
  <c r="J96" i="1"/>
  <c r="K94" i="1"/>
  <c r="K88" i="1"/>
  <c r="E73" i="1"/>
  <c r="E81" i="1"/>
  <c r="E89" i="1" s="1"/>
  <c r="J61" i="1"/>
  <c r="M4" i="1" l="1"/>
  <c r="M59" i="1"/>
  <c r="M89" i="1"/>
  <c r="M48" i="1"/>
  <c r="M44" i="1"/>
  <c r="M47" i="1" s="1"/>
  <c r="J9" i="1"/>
  <c r="K6" i="1" s="1"/>
  <c r="L8" i="1"/>
  <c r="L36" i="1" s="1"/>
  <c r="L83" i="1"/>
  <c r="K13" i="1"/>
  <c r="L50" i="1"/>
  <c r="K96" i="1"/>
  <c r="L89" i="1"/>
  <c r="Q92" i="1"/>
  <c r="Q98" i="1" s="1"/>
  <c r="G18" i="1" s="1"/>
  <c r="G20" i="1" s="1"/>
  <c r="Q84" i="1"/>
  <c r="Q58" i="1"/>
  <c r="Q64" i="1" s="1"/>
  <c r="G27" i="1" s="1"/>
  <c r="G28" i="1" s="1"/>
  <c r="Q46" i="1"/>
  <c r="R14" i="1"/>
  <c r="H14" i="1"/>
  <c r="H17" i="1" s="1"/>
  <c r="E82" i="1"/>
  <c r="E90" i="1" s="1"/>
  <c r="K61" i="1"/>
  <c r="L61" i="1" s="1"/>
  <c r="M61" i="1" s="1"/>
  <c r="E74" i="1"/>
  <c r="O59" i="1"/>
  <c r="O50" i="1"/>
  <c r="O33" i="1"/>
  <c r="O42" i="1" s="1"/>
  <c r="O24" i="1"/>
  <c r="O86" i="1"/>
  <c r="O77" i="1" s="1"/>
  <c r="I37" i="1"/>
  <c r="R23" i="1"/>
  <c r="R22" i="1"/>
  <c r="O105" i="1"/>
  <c r="O9" i="1"/>
  <c r="K89" i="1"/>
  <c r="L82" i="1"/>
  <c r="M83" i="1" s="1"/>
  <c r="O70" i="1"/>
  <c r="O16" i="1"/>
  <c r="K97" i="1"/>
  <c r="L94" i="1"/>
  <c r="M94" i="1" s="1"/>
  <c r="K59" i="1"/>
  <c r="M97" i="1" l="1"/>
  <c r="M8" i="1"/>
  <c r="M36" i="1" s="1"/>
  <c r="M90" i="1"/>
  <c r="Q90" i="1"/>
  <c r="Q101" i="1"/>
  <c r="Q107" i="1" s="1"/>
  <c r="G22" i="1" s="1"/>
  <c r="G24" i="1" s="1"/>
  <c r="M54" i="1"/>
  <c r="C39" i="1" s="1"/>
  <c r="M50" i="1"/>
  <c r="K8" i="1"/>
  <c r="R41" i="1"/>
  <c r="R85" i="1" s="1"/>
  <c r="R102" i="1" s="1"/>
  <c r="L97" i="1"/>
  <c r="L96" i="1"/>
  <c r="M96" i="1" s="1"/>
  <c r="O87" i="1"/>
  <c r="O78" i="1" s="1"/>
  <c r="O34" i="1"/>
  <c r="O43" i="1" s="1"/>
  <c r="O25" i="1"/>
  <c r="O17" i="1"/>
  <c r="O71" i="1"/>
  <c r="R28" i="1"/>
  <c r="S13" i="1"/>
  <c r="R75" i="1"/>
  <c r="R40" i="1"/>
  <c r="O60" i="1"/>
  <c r="O51" i="1"/>
  <c r="S14" i="1"/>
  <c r="R76" i="1"/>
  <c r="R68" i="1"/>
  <c r="R73" i="1" s="1"/>
  <c r="R32" i="1"/>
  <c r="R37" i="1" s="1"/>
  <c r="H26" i="1" s="1"/>
  <c r="R19" i="1"/>
  <c r="L59" i="1"/>
  <c r="L90" i="1"/>
  <c r="G30" i="1" l="1"/>
  <c r="G53" i="1" s="1"/>
  <c r="K9" i="1"/>
  <c r="L6" i="1" s="1"/>
  <c r="K36" i="1"/>
  <c r="C37" i="1" s="1"/>
  <c r="R93" i="1"/>
  <c r="R59" i="1"/>
  <c r="R81" i="1"/>
  <c r="H19" i="1" s="1"/>
  <c r="I14" i="1"/>
  <c r="I17" i="1" s="1"/>
  <c r="S15" i="1"/>
  <c r="S19" i="1" s="1"/>
  <c r="S67" i="1"/>
  <c r="S31" i="1"/>
  <c r="O52" i="1"/>
  <c r="O61" i="1"/>
  <c r="J34" i="1"/>
  <c r="J37" i="1" s="1"/>
  <c r="S23" i="1"/>
  <c r="S76" i="1" s="1"/>
  <c r="S24" i="1"/>
  <c r="S22" i="1"/>
  <c r="G31" i="1"/>
  <c r="S68" i="1"/>
  <c r="S32" i="1"/>
  <c r="R92" i="1"/>
  <c r="R58" i="1"/>
  <c r="R84" i="1"/>
  <c r="R101" i="1" s="1"/>
  <c r="R46" i="1"/>
  <c r="O26" i="1"/>
  <c r="O88" i="1"/>
  <c r="O79" i="1" s="1"/>
  <c r="O35" i="1"/>
  <c r="O44" i="1" s="1"/>
  <c r="R90" i="1" l="1"/>
  <c r="R107" i="1"/>
  <c r="H22" i="1" s="1"/>
  <c r="C40" i="1"/>
  <c r="L9" i="1"/>
  <c r="M6" i="1" s="1"/>
  <c r="G55" i="1"/>
  <c r="C32" i="1" s="1"/>
  <c r="S75" i="1"/>
  <c r="T13" i="1"/>
  <c r="S40" i="1"/>
  <c r="R98" i="1"/>
  <c r="H18" i="1" s="1"/>
  <c r="H20" i="1" s="1"/>
  <c r="R64" i="1"/>
  <c r="H27" i="1" s="1"/>
  <c r="H28" i="1" s="1"/>
  <c r="S41" i="1"/>
  <c r="S93" i="1" s="1"/>
  <c r="J12" i="1"/>
  <c r="S28" i="1"/>
  <c r="T15" i="1"/>
  <c r="S69" i="1"/>
  <c r="S73" i="1" s="1"/>
  <c r="S33" i="1"/>
  <c r="S37" i="1" s="1"/>
  <c r="I26" i="1" s="1"/>
  <c r="S77" i="1"/>
  <c r="S42" i="1"/>
  <c r="O53" i="1"/>
  <c r="O62" i="1"/>
  <c r="T14" i="1"/>
  <c r="H24" i="1" l="1"/>
  <c r="S58" i="1"/>
  <c r="S92" i="1"/>
  <c r="G56" i="1"/>
  <c r="M31" i="1"/>
  <c r="M9" i="1"/>
  <c r="S81" i="1"/>
  <c r="I19" i="1" s="1"/>
  <c r="T22" i="1"/>
  <c r="U13" i="1" s="1"/>
  <c r="S59" i="1"/>
  <c r="S85" i="1"/>
  <c r="S102" i="1" s="1"/>
  <c r="S84" i="1"/>
  <c r="S101" i="1" s="1"/>
  <c r="S46" i="1"/>
  <c r="J14" i="1"/>
  <c r="J17" i="1" s="1"/>
  <c r="T16" i="1"/>
  <c r="T19" i="1" s="1"/>
  <c r="T32" i="1"/>
  <c r="T68" i="1"/>
  <c r="T69" i="1"/>
  <c r="T33" i="1"/>
  <c r="K34" i="1"/>
  <c r="K37" i="1" s="1"/>
  <c r="T23" i="1"/>
  <c r="T41" i="1" s="1"/>
  <c r="T24" i="1"/>
  <c r="T42" i="1" s="1"/>
  <c r="T67" i="1"/>
  <c r="T31" i="1"/>
  <c r="S94" i="1"/>
  <c r="S86" i="1"/>
  <c r="S103" i="1" s="1"/>
  <c r="S60" i="1"/>
  <c r="H30" i="1" l="1"/>
  <c r="H53" i="1" s="1"/>
  <c r="H55" i="1" s="1"/>
  <c r="H56" i="1" s="1"/>
  <c r="S98" i="1"/>
  <c r="I18" i="1" s="1"/>
  <c r="I20" i="1" s="1"/>
  <c r="S107" i="1"/>
  <c r="I22" i="1" s="1"/>
  <c r="K12" i="1"/>
  <c r="H31" i="1"/>
  <c r="T86" i="1"/>
  <c r="T103" i="1" s="1"/>
  <c r="T94" i="1"/>
  <c r="T60" i="1"/>
  <c r="T70" i="1"/>
  <c r="T73" i="1" s="1"/>
  <c r="T34" i="1"/>
  <c r="T37" i="1" s="1"/>
  <c r="J26" i="1" s="1"/>
  <c r="T75" i="1"/>
  <c r="T25" i="1"/>
  <c r="U15" i="1"/>
  <c r="T85" i="1"/>
  <c r="T102" i="1" s="1"/>
  <c r="T59" i="1"/>
  <c r="T93" i="1"/>
  <c r="S90" i="1"/>
  <c r="T40" i="1"/>
  <c r="T84" i="1" s="1"/>
  <c r="T101" i="1" s="1"/>
  <c r="U14" i="1"/>
  <c r="T77" i="1"/>
  <c r="T76" i="1"/>
  <c r="S64" i="1"/>
  <c r="I27" i="1" s="1"/>
  <c r="I28" i="1" s="1"/>
  <c r="I24" i="1" l="1"/>
  <c r="C33" i="1"/>
  <c r="U23" i="1"/>
  <c r="U22" i="1"/>
  <c r="U40" i="1" s="1"/>
  <c r="U24" i="1"/>
  <c r="U16" i="1"/>
  <c r="U25" i="1" s="1"/>
  <c r="T43" i="1"/>
  <c r="T46" i="1" s="1"/>
  <c r="U32" i="1"/>
  <c r="U68" i="1"/>
  <c r="U33" i="1"/>
  <c r="U69" i="1"/>
  <c r="U67" i="1"/>
  <c r="U31" i="1"/>
  <c r="L34" i="1"/>
  <c r="T78" i="1"/>
  <c r="T81" i="1" s="1"/>
  <c r="J19" i="1" s="1"/>
  <c r="T28" i="1"/>
  <c r="T58" i="1"/>
  <c r="T92" i="1"/>
  <c r="U17" i="1"/>
  <c r="U26" i="1" s="1"/>
  <c r="K14" i="1"/>
  <c r="K17" i="1" s="1"/>
  <c r="I30" i="1" l="1"/>
  <c r="I53" i="1" s="1"/>
  <c r="L37" i="1"/>
  <c r="M34" i="1" s="1"/>
  <c r="B40" i="1" s="1"/>
  <c r="U75" i="1"/>
  <c r="U42" i="1"/>
  <c r="U60" i="1" s="1"/>
  <c r="U41" i="1"/>
  <c r="U59" i="1" s="1"/>
  <c r="U77" i="1"/>
  <c r="U76" i="1"/>
  <c r="U28" i="1"/>
  <c r="U79" i="1"/>
  <c r="U35" i="1"/>
  <c r="U44" i="1" s="1"/>
  <c r="U71" i="1"/>
  <c r="L12" i="1"/>
  <c r="T61" i="1"/>
  <c r="T64" i="1" s="1"/>
  <c r="J27" i="1" s="1"/>
  <c r="J28" i="1" s="1"/>
  <c r="T87" i="1"/>
  <c r="T95" i="1"/>
  <c r="T98" i="1" s="1"/>
  <c r="U19" i="1"/>
  <c r="I31" i="1"/>
  <c r="U70" i="1"/>
  <c r="U34" i="1"/>
  <c r="U78" i="1"/>
  <c r="U43" i="1"/>
  <c r="U92" i="1"/>
  <c r="U84" i="1"/>
  <c r="U101" i="1" s="1"/>
  <c r="U58" i="1"/>
  <c r="J18" i="1" l="1"/>
  <c r="J20" i="1" s="1"/>
  <c r="T90" i="1"/>
  <c r="T104" i="1"/>
  <c r="T107" i="1" s="1"/>
  <c r="J22" i="1" s="1"/>
  <c r="M12" i="1"/>
  <c r="M14" i="1" s="1"/>
  <c r="M17" i="1" s="1"/>
  <c r="M20" i="1" s="1"/>
  <c r="M24" i="1" s="1"/>
  <c r="M30" i="1" s="1"/>
  <c r="M53" i="1" s="1"/>
  <c r="M37" i="1"/>
  <c r="U86" i="1"/>
  <c r="U103" i="1" s="1"/>
  <c r="U94" i="1"/>
  <c r="U85" i="1"/>
  <c r="U102" i="1" s="1"/>
  <c r="U37" i="1"/>
  <c r="K26" i="1" s="1"/>
  <c r="U93" i="1"/>
  <c r="U81" i="1"/>
  <c r="K19" i="1" s="1"/>
  <c r="U73" i="1"/>
  <c r="U46" i="1"/>
  <c r="U87" i="1"/>
  <c r="U104" i="1" s="1"/>
  <c r="U95" i="1"/>
  <c r="U61" i="1"/>
  <c r="I55" i="1"/>
  <c r="I56" i="1" s="1"/>
  <c r="U96" i="1"/>
  <c r="U62" i="1"/>
  <c r="U88" i="1"/>
  <c r="U105" i="1" s="1"/>
  <c r="L14" i="1"/>
  <c r="L17" i="1" s="1"/>
  <c r="J24" i="1" l="1"/>
  <c r="J30" i="1" s="1"/>
  <c r="U107" i="1"/>
  <c r="K22" i="1" s="1"/>
  <c r="M55" i="1"/>
  <c r="M56" i="1" s="1"/>
  <c r="C34" i="1"/>
  <c r="U64" i="1"/>
  <c r="K27" i="1" s="1"/>
  <c r="K28" i="1" s="1"/>
  <c r="U90" i="1"/>
  <c r="U98" i="1"/>
  <c r="K18" i="1" s="1"/>
  <c r="K20" i="1" s="1"/>
  <c r="J53" i="1" l="1"/>
  <c r="J55" i="1" s="1"/>
  <c r="J56" i="1" s="1"/>
  <c r="J31" i="1"/>
  <c r="K24" i="1"/>
  <c r="K30" i="1" s="1"/>
  <c r="K53" i="1" s="1"/>
  <c r="C35" i="1" l="1"/>
  <c r="K31" i="1"/>
  <c r="L20" i="1"/>
  <c r="L24" i="1" s="1"/>
  <c r="L28" i="1" l="1"/>
  <c r="L30" i="1" s="1"/>
  <c r="L53" i="1" s="1"/>
  <c r="K55" i="1"/>
  <c r="K56" i="1" s="1"/>
  <c r="C36" i="1" l="1"/>
  <c r="L31" i="1"/>
  <c r="L55" i="1" l="1"/>
  <c r="L56" i="1" s="1"/>
  <c r="C38" i="1" l="1"/>
  <c r="C45" i="1" s="1"/>
  <c r="C47" i="1" l="1"/>
  <c r="C41" i="1"/>
</calcChain>
</file>

<file path=xl/sharedStrings.xml><?xml version="1.0" encoding="utf-8"?>
<sst xmlns="http://schemas.openxmlformats.org/spreadsheetml/2006/main" count="124" uniqueCount="102">
  <si>
    <t>Operating period</t>
  </si>
  <si>
    <t>Forecast Bond</t>
  </si>
  <si>
    <t xml:space="preserve">Storage and transport </t>
  </si>
  <si>
    <t>Start date</t>
  </si>
  <si>
    <t xml:space="preserve">Bottles in storage </t>
  </si>
  <si>
    <t>End Date</t>
  </si>
  <si>
    <t>Investment in Bond</t>
  </si>
  <si>
    <t>Bonds for the calculation</t>
  </si>
  <si>
    <t xml:space="preserve">Conversion </t>
  </si>
  <si>
    <t>Remaining investment in Bond</t>
  </si>
  <si>
    <t>Nominal value per Bond</t>
  </si>
  <si>
    <t>Total Bond principal</t>
  </si>
  <si>
    <t>Vouchers</t>
  </si>
  <si>
    <t>Expected price per bottle</t>
  </si>
  <si>
    <t>Bottles in storage</t>
  </si>
  <si>
    <t>Minimum participation</t>
  </si>
  <si>
    <t xml:space="preserve">Value of bottles </t>
  </si>
  <si>
    <t>Bonds</t>
  </si>
  <si>
    <t>Investment</t>
  </si>
  <si>
    <t>Price mutation sold bottles from storage</t>
  </si>
  <si>
    <t>Price mutation stored bottles</t>
  </si>
  <si>
    <t>Total value stored bottles</t>
  </si>
  <si>
    <t>Vouchers per minimum investment</t>
  </si>
  <si>
    <t>Resale discount Red Church Group</t>
  </si>
  <si>
    <t xml:space="preserve">Taken out of storage by total conversion </t>
  </si>
  <si>
    <t>Participation</t>
  </si>
  <si>
    <t>Net value of bottles</t>
  </si>
  <si>
    <t xml:space="preserve">Storage costs </t>
  </si>
  <si>
    <t xml:space="preserve">Transport costs </t>
  </si>
  <si>
    <t>Costs</t>
  </si>
  <si>
    <t>Operating costs</t>
  </si>
  <si>
    <t>Nett return</t>
  </si>
  <si>
    <t>Annual return on Bond</t>
  </si>
  <si>
    <t>Storage costs</t>
  </si>
  <si>
    <t>Price per bottle by start</t>
  </si>
  <si>
    <t>Price increase for new production</t>
  </si>
  <si>
    <t>IRR Investor on Bond</t>
  </si>
  <si>
    <t>Total return</t>
  </si>
  <si>
    <t xml:space="preserve">Participation </t>
  </si>
  <si>
    <t>Return</t>
  </si>
  <si>
    <t>Conversion</t>
  </si>
  <si>
    <t>Bottles sold</t>
  </si>
  <si>
    <t>Total Bonds</t>
  </si>
  <si>
    <t>Remaining bonds</t>
  </si>
  <si>
    <t>Conversion value</t>
  </si>
  <si>
    <t>IRR</t>
  </si>
  <si>
    <t xml:space="preserve">Shares </t>
  </si>
  <si>
    <t>Shares per Bond</t>
  </si>
  <si>
    <t xml:space="preserve">Shares receive by conversion </t>
  </si>
  <si>
    <t>Total shares received</t>
  </si>
  <si>
    <t>Sold to Red Church Group</t>
  </si>
  <si>
    <t>% of participation in total capital</t>
  </si>
  <si>
    <t>Forecast dividend of Red Church Group</t>
  </si>
  <si>
    <t>Dividend forecasted per share</t>
  </si>
  <si>
    <t>Forecasted dividend</t>
  </si>
  <si>
    <t>Annual return on conversion</t>
  </si>
  <si>
    <t>Transport costs</t>
  </si>
  <si>
    <t>Annual return</t>
  </si>
  <si>
    <t>Stored bottles value</t>
  </si>
  <si>
    <t>Prognosis of the price per bottle</t>
  </si>
  <si>
    <t>Price increase total</t>
  </si>
  <si>
    <t>Sold bottles value</t>
  </si>
  <si>
    <t>Price per bottle</t>
  </si>
  <si>
    <t>Value change per year</t>
  </si>
  <si>
    <t>Red Church re-sale discount</t>
  </si>
  <si>
    <t>Transport</t>
  </si>
  <si>
    <t>Total number of Bonds</t>
  </si>
  <si>
    <t>Transport fee per bottle</t>
  </si>
  <si>
    <t>Storage fee per bottle fixed price</t>
  </si>
  <si>
    <t>Forecast - Red Church Vineyard Bond</t>
  </si>
  <si>
    <t>Model</t>
  </si>
  <si>
    <t>Version</t>
  </si>
  <si>
    <t>Date</t>
  </si>
  <si>
    <t>Developed by</t>
  </si>
  <si>
    <t>Disclaimer</t>
  </si>
  <si>
    <t xml:space="preserve">The reader of this Forecast model should not act or rely on this Forecast model solely without appropriate professional advice considering the different steps, points and processes and should not act or rely on this Forecast model without the testing of the information, opinions, variable and adjustable assumptions, market conditions in terms of growth expectations and the structures as being in compliance with existing law-, legislations and regulations all in the context to which the described content of this Forecast model relates. </t>
  </si>
  <si>
    <t>Due to rounding, numbers presented throughout this, and other documents may not add up precisely to the totals provided and percentages
may not precisely reflect the absolute figures.</t>
  </si>
  <si>
    <t xml:space="preserve">Red Church Finance B.V. </t>
  </si>
  <si>
    <t>Red Church Vineyard Bonds</t>
  </si>
  <si>
    <t xml:space="preserve">Readers and users of this Forecast model should seek additional professional advice before using contents of this Forecast model. This document is expressly not an offer to participate in the Red Church Vineyard Bond. Such an offer can only be made on the basis of the Information Memorandum. A final decision to participate in the Bond must be based on the knowledge of the entire Information Memorandum and all underlying documents and the understanding of the Benefits and Risks as described in the Information Memorandum.  </t>
  </si>
  <si>
    <t>This Forecast model has been prepared to serve its purpose, in order to display a forecast of the return on investment of the Red Church Vineyard Bonds. This Forecast model does however not provide consulting or other forms of advisory services, and this Forecast model must not be construed as financial, investment, legal or any other form of advice. This Forecast model should be read as a possible display of a forecast for calculation of the return on investment of the Red Church Vineyard Bonds whereby this Forecast model is drawn up on the basis of variable and adjustable assumptions, where it is not pretended that the content of this forecast model will actually reflect the reality in any form whatsoever. Red Church Finance B.V. is and will not be responsible for any deviations between the content of this Forecast model and the actual return on investment of the Red Church Vineyard Bonds.</t>
  </si>
  <si>
    <t>This Forecast model may contain forward-looking statements that are subject to risks and uncertainties, including those pertaining to the anticipated benefits to be realized from the assumptions described herein. Forward-looking statements may include, in particular, statements about future events, future financial performance, plans, strategies, expectations, prospects, competitive environment, regulation and supply and demand. Red Church Finance B.V. has based these forward-looking statements on its current views and expectations and on certain assumptions of which many are beyond her control. Actual financial performance could differ materially from that projected in the forward-looking statements due to the inherent uncertainty of estimates, forecasts and projections, and financial performance may be better or worse than anticipated. Given these uncertainties, readers should not put undue reliance on any forward-looking statements. The information contained in this presentation is subject to change without notice and Red Church Finance B.V.  does not undertake any duty to update the forward-looking statements, and the estimates and assumptions associated with them, except to the extent required by applicable laws and regulations.</t>
  </si>
  <si>
    <t>Inflation</t>
  </si>
  <si>
    <t>Re-sale price to Red Church Group</t>
  </si>
  <si>
    <t xml:space="preserve">Past performances are not necessarily a guide nor guarantee to future performances. </t>
  </si>
  <si>
    <t>Valuation calculation of the Bottles</t>
  </si>
  <si>
    <t xml:space="preserve">Price increase year on year * </t>
  </si>
  <si>
    <t xml:space="preserve">Nett present value result </t>
  </si>
  <si>
    <t>Nett present value DCF</t>
  </si>
  <si>
    <t>Nett present value investment</t>
  </si>
  <si>
    <t>Result</t>
  </si>
  <si>
    <t>Minimal rate of return</t>
  </si>
  <si>
    <t>Bottles per Bond of € 25,000</t>
  </si>
  <si>
    <t>Per each 4th Bond</t>
  </si>
  <si>
    <t>Vouchers bottles</t>
  </si>
  <si>
    <t>Repayment</t>
  </si>
  <si>
    <t>Value participation **</t>
  </si>
  <si>
    <t xml:space="preserve">This Forecast model exclusively serves as information exchange between Red Church Finance B.V. and the (potential) Bondholders. This Forecast model is for internal use of the (potential) Bondholders and the to her affiliated advisers only. The information contained in this document is strictly confidential and does not constitute an offer to sell or the solicitation of any offer to buy any securities and or derivatives and may not be reproduced, distributed or published by any recipient for any purpose without the written consent of Red Church Finance B.V. The information and opinions contained in this document are for background purposes only, and do not purport to be full or complete. Nor does this document constitute investment advice. No representation, warranty, or undertaking, express or limited, is given as to the accuracy or completeness of the information, opinions and assumptions contained in this document and no liability is accepted for the accuracy or completeness of any such information, opinions and assumptions nor for any deviations between the forecast displayed and the reality realized in the future. As such, no reliance may be placed for any purpose on the information, opinions and assumptions contained in this document. </t>
  </si>
  <si>
    <t>No</t>
  </si>
  <si>
    <t xml:space="preserve">* In the case the year on year price increase is less than the inflaton rate the percentage will turn out red. </t>
  </si>
  <si>
    <t>** An value increase regarding the received share capital, through the conversion, has been left out of consideration because at the time of issuance of the Bond it is too speculative and the Issuer has no influence on this development. there for the end return / value of the participation is equal to the made investments. As a result, any increase or decrease in the value of the participation in the Red Church Group is disregarded in the return on investment calculation. </t>
  </si>
  <si>
    <t>*** A repayment of the share premium by EN EooD as a result of the conversion of the Bond into share capital is also left out of consideration because at the time of issuance of the Bond it is too speculative to determine what part of the Bond will be converted. Therefor it is not possible for the Issuer to determine what the total amount of share premium will be and in what terms these will be paid in return to the shareholders. As a result, any repayment of share premium as a result of the conversion right is disregarded in the return on investment calculation, but will have a positive effect or the total return, as the participants will receive a part of their investment in return, while this payment will have no effect on the valuation of the company itself, based on a market-based EBITDA factor, and therefore also not on the valuation of the value of the conversion.</t>
  </si>
</sst>
</file>

<file path=xl/styles.xml><?xml version="1.0" encoding="utf-8"?>
<styleSheet xmlns="http://schemas.openxmlformats.org/spreadsheetml/2006/main" xmlns:mc="http://schemas.openxmlformats.org/markup-compatibility/2006" xmlns:x14ac="http://schemas.microsoft.com/office/spreadsheetml/2009/9/ac" mc:Ignorable="x14ac">
  <numFmts count="25">
    <numFmt numFmtId="44" formatCode="_ &quot;€&quot;\ * #,##0.00_ ;_ &quot;€&quot;\ * \-#,##0.00_ ;_ &quot;€&quot;\ * &quot;-&quot;??_ ;_ @_ "/>
    <numFmt numFmtId="43" formatCode="_ * #,##0.00_ ;_ * \-#,##0.00_ ;_ * &quot;-&quot;??_ ;_ @_ "/>
    <numFmt numFmtId="164" formatCode="_ * #,##0_ ;_ * \-#,##0_ ;_ * &quot;-&quot;??_ ;_ @_ "/>
    <numFmt numFmtId="165" formatCode="0.0%"/>
    <numFmt numFmtId="166" formatCode="0.000%"/>
    <numFmt numFmtId="167" formatCode="#,##0.000"/>
    <numFmt numFmtId="168" formatCode="#,##0.0"/>
    <numFmt numFmtId="169" formatCode="_-* #,##0.00_-;_-* #,##0.00\-;_-* &quot;-&quot;??_-;_-@_-"/>
    <numFmt numFmtId="170" formatCode="_(* #&quot; &quot;##0.00_);_(* \(#&quot; &quot;##0.00\);_(* &quot;-&quot;??_);_(@_)"/>
    <numFmt numFmtId="171" formatCode="_(&quot;$&quot;* #,##0.00_);_(&quot;$&quot;* \(#,##0.00\);_(&quot;$&quot;* &quot;-&quot;??_);_(@_)"/>
    <numFmt numFmtId="172" formatCode="_-&quot;€&quot;* #,##0.00_-;\-&quot;€&quot;* #,##0.00_-;_-&quot;€&quot;* &quot;-&quot;??_-;_-@_-"/>
    <numFmt numFmtId="173" formatCode="_-&quot;€&quot;\ * #,##0.00_-;_-&quot;€&quot;\ * #,##0.00\-;_-&quot;€&quot;\ * &quot;-&quot;??_-;_-@_-"/>
    <numFmt numFmtId="174" formatCode="_-[$€]\ * #,##0.00_-;_-[$€]\ * #,##0.00\-;_-[$€]\ * &quot;-&quot;??_-;_-@_-"/>
    <numFmt numFmtId="175" formatCode="_-[$€-2]\ * #,##0.00_-;_-[$€-2]\ * #,##0.00\-;_-[$€-2]\ * &quot;-&quot;??_-"/>
    <numFmt numFmtId="176" formatCode="_-* #,##0.00\ _€_-;\-* #,##0.00\ _€_-;_-* &quot;-&quot;??\ _€_-;_-@_-"/>
    <numFmt numFmtId="177" formatCode="_-* #,##0.00_-;\-* #,##0.00_-;_-* &quot;-&quot;??_-;_-@_-"/>
    <numFmt numFmtId="178" formatCode="mmm"/>
    <numFmt numFmtId="179" formatCode="0_);\-0_)"/>
    <numFmt numFmtId="180" formatCode="_(&quot;€&quot;\ * #,##0.00_);_(&quot;€&quot;\ * \(#,##0.00\);_(&quot;€&quot;\ * &quot;-&quot;??_);_(@_)"/>
    <numFmt numFmtId="181" formatCode="_-* #,##0.00\ &quot;€&quot;_-;\-* #,##0.00\ &quot;€&quot;_-;_-* &quot;-&quot;??\ &quot;€&quot;_-;_-@_-"/>
    <numFmt numFmtId="182" formatCode="_-* #,##0.00\ &quot;лв&quot;_-;\-* #,##0.00\ &quot;лв&quot;_-;_-* &quot;-&quot;??\ &quot;лв&quot;_-;_-@_-"/>
    <numFmt numFmtId="183" formatCode="_-* #,##0.00\ &quot;лв.&quot;_-;\-* #,##0.00\ &quot;лв.&quot;_-;_-* &quot;-&quot;??\ &quot;лв.&quot;_-;_-@_-"/>
    <numFmt numFmtId="184" formatCode="_(* #,##0.00_);_(* \(#,##0.00\);_(* &quot;-&quot;??_);_(@_)"/>
    <numFmt numFmtId="185" formatCode="_-* #,##0.00\ _л_в_-;\-* #,##0.00\ _л_в_-;_-* &quot;-&quot;??\ _л_в_-;_-@_-"/>
    <numFmt numFmtId="186" formatCode="_ * #,##0.0_ ;_ * \-#,##0.0_ ;_ * &quot;-&quot;??_ ;_ @_ "/>
  </numFmts>
  <fonts count="44">
    <font>
      <sz val="11"/>
      <color theme="1"/>
      <name val="Calibri"/>
      <family val="2"/>
      <scheme val="minor"/>
    </font>
    <font>
      <sz val="11"/>
      <color theme="1"/>
      <name val="Calibri"/>
      <family val="2"/>
      <scheme val="minor"/>
    </font>
    <font>
      <sz val="10"/>
      <name val="Arial"/>
      <family val="2"/>
    </font>
    <font>
      <b/>
      <sz val="11"/>
      <name val="Calibri"/>
      <family val="2"/>
      <scheme val="minor"/>
    </font>
    <font>
      <i/>
      <sz val="10"/>
      <name val="Calibri"/>
      <family val="2"/>
      <scheme val="minor"/>
    </font>
    <font>
      <sz val="10"/>
      <name val="Calibri"/>
      <family val="2"/>
      <scheme val="minor"/>
    </font>
    <font>
      <b/>
      <sz val="10"/>
      <name val="Calibri"/>
      <family val="2"/>
      <scheme val="minor"/>
    </font>
    <font>
      <sz val="10"/>
      <color theme="0"/>
      <name val="Calibri"/>
      <family val="2"/>
      <scheme val="minor"/>
    </font>
    <font>
      <b/>
      <u/>
      <sz val="10"/>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Timok"/>
      <charset val="204"/>
    </font>
    <font>
      <sz val="12"/>
      <color theme="1"/>
      <name val="Calibri"/>
      <family val="2"/>
      <scheme val="minor"/>
    </font>
    <font>
      <i/>
      <sz val="11"/>
      <color indexed="23"/>
      <name val="Calibri"/>
      <family val="2"/>
    </font>
    <font>
      <sz val="11"/>
      <color indexed="52"/>
      <name val="Calibri"/>
      <family val="2"/>
    </font>
    <font>
      <sz val="11"/>
      <color indexed="17"/>
      <name val="Calibri"/>
      <family val="2"/>
    </font>
    <font>
      <sz val="11"/>
      <color rgb="FF006100"/>
      <name val="Calibri"/>
      <family val="2"/>
      <charset val="204"/>
      <scheme val="minor"/>
    </font>
    <font>
      <b/>
      <sz val="15"/>
      <color indexed="56"/>
      <name val="Calibri"/>
      <family val="2"/>
    </font>
    <font>
      <b/>
      <sz val="13"/>
      <color indexed="56"/>
      <name val="Calibri"/>
      <family val="2"/>
    </font>
    <font>
      <b/>
      <sz val="11"/>
      <color indexed="56"/>
      <name val="Calibri"/>
      <family val="2"/>
    </font>
    <font>
      <u/>
      <sz val="10"/>
      <color indexed="12"/>
      <name val="Arial"/>
      <family val="2"/>
    </font>
    <font>
      <sz val="11"/>
      <color indexed="62"/>
      <name val="Calibri"/>
      <family val="2"/>
    </font>
    <font>
      <sz val="11"/>
      <color theme="1"/>
      <name val="Calibri"/>
      <family val="2"/>
      <charset val="204"/>
      <scheme val="minor"/>
    </font>
    <font>
      <sz val="10"/>
      <color rgb="FF000000"/>
      <name val="Times New Roman"/>
      <family val="1"/>
    </font>
    <font>
      <sz val="10"/>
      <color indexed="8"/>
      <name val="Arial"/>
      <family val="2"/>
    </font>
    <font>
      <sz val="10"/>
      <color theme="1"/>
      <name val="Arial"/>
      <family val="2"/>
    </font>
    <font>
      <sz val="18"/>
      <color theme="1" tint="0.14996795556505021"/>
      <name val="Cambria"/>
      <family val="2"/>
      <scheme val="major"/>
    </font>
    <font>
      <sz val="11"/>
      <color indexed="60"/>
      <name val="Calibri"/>
      <family val="2"/>
    </font>
    <font>
      <sz val="10"/>
      <color theme="1"/>
      <name val="Gill Sans"/>
      <family val="2"/>
    </font>
    <font>
      <sz val="10"/>
      <name val="Arial"/>
      <family val="2"/>
      <charset val="204"/>
    </font>
    <font>
      <b/>
      <sz val="11"/>
      <color indexed="63"/>
      <name val="Calibri"/>
      <family val="2"/>
    </font>
    <font>
      <sz val="10"/>
      <color theme="1"/>
      <name val="Arial"/>
      <family val="2"/>
      <charset val="204"/>
    </font>
    <font>
      <b/>
      <sz val="18"/>
      <color indexed="56"/>
      <name val="Cambria"/>
      <family val="2"/>
    </font>
    <font>
      <b/>
      <sz val="11"/>
      <color indexed="8"/>
      <name val="Calibri"/>
      <family val="2"/>
    </font>
    <font>
      <sz val="10"/>
      <color theme="1" tint="0.14999847407452621"/>
      <name val="Calibri"/>
      <family val="2"/>
      <scheme val="minor"/>
    </font>
    <font>
      <sz val="11"/>
      <color indexed="10"/>
      <name val="Calibri"/>
      <family val="2"/>
    </font>
    <font>
      <b/>
      <sz val="10"/>
      <name val="Arial"/>
      <family val="2"/>
    </font>
    <font>
      <sz val="10"/>
      <color rgb="FF8D0909"/>
      <name val="Calibri"/>
      <family val="2"/>
      <scheme val="minor"/>
    </font>
    <font>
      <sz val="11"/>
      <name val="Calibri"/>
      <family val="2"/>
      <scheme val="minor"/>
    </font>
    <font>
      <b/>
      <sz val="9"/>
      <name val="Calibri"/>
      <family val="2"/>
    </font>
    <font>
      <sz val="9"/>
      <name val="Calibri"/>
      <family val="2"/>
      <scheme val="minor"/>
    </font>
  </fonts>
  <fills count="32">
    <fill>
      <patternFill patternType="none"/>
    </fill>
    <fill>
      <patternFill patternType="gray125"/>
    </fill>
    <fill>
      <patternFill patternType="solid">
        <fgColor rgb="FFC6EFCE"/>
      </patternFill>
    </fill>
    <fill>
      <patternFill patternType="solid">
        <fgColor theme="4" tint="0.79998168889431442"/>
        <bgColor indexed="65"/>
      </patternFill>
    </fill>
    <fill>
      <patternFill patternType="solid">
        <fgColor theme="6" tint="0.59999389629810485"/>
        <bgColor indexed="65"/>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59996337778862885"/>
        <bgColor indexed="64"/>
      </patternFill>
    </fill>
    <fill>
      <patternFill patternType="solid">
        <fgColor rgb="FF8D0909"/>
        <bgColor indexed="64"/>
      </patternFill>
    </fill>
    <fill>
      <patternFill patternType="solid">
        <fgColor theme="6" tint="0.39997558519241921"/>
        <bgColor indexed="64"/>
      </patternFill>
    </fill>
    <fill>
      <patternFill patternType="solid">
        <fgColor theme="6" tint="0.59999389629810485"/>
        <bgColor indexed="64"/>
      </patternFill>
    </fill>
  </fills>
  <borders count="27">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tted">
        <color theme="0" tint="-0.34998626667073579"/>
      </left>
      <right style="dotted">
        <color theme="0" tint="-0.34998626667073579"/>
      </right>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tted">
        <color theme="0" tint="-0.34998626667073579"/>
      </left>
      <right style="dotted">
        <color theme="0" tint="-0.34998626667073579"/>
      </right>
      <top/>
      <bottom style="medium">
        <color theme="4" tint="0.39994506668294322"/>
      </bottom>
      <diagonal/>
    </border>
  </borders>
  <cellStyleXfs count="40006">
    <xf numFmtId="0" fontId="0"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0" fontId="2" fillId="0" borderId="0"/>
    <xf numFmtId="0" fontId="9" fillId="6" borderId="0" applyNumberFormat="0" applyBorder="0" applyAlignment="0" applyProtection="0"/>
    <xf numFmtId="0" fontId="9" fillId="6"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1" fillId="7" borderId="0" applyNumberFormat="0" applyBorder="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2" fillId="24" borderId="16" applyNumberFormat="0" applyAlignment="0" applyProtection="0"/>
    <xf numFmtId="0" fontId="13" fillId="25" borderId="17" applyNumberFormat="0" applyAlignment="0" applyProtection="0"/>
    <xf numFmtId="168" fontId="9" fillId="0" borderId="0" applyFont="0" applyFill="0" applyBorder="0" applyAlignment="0" applyProtection="0"/>
    <xf numFmtId="169" fontId="2"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0" fontId="13" fillId="25" borderId="17" applyNumberFormat="0" applyAlignment="0" applyProtection="0"/>
    <xf numFmtId="0" fontId="13" fillId="25" borderId="17" applyNumberFormat="0" applyAlignment="0" applyProtection="0"/>
    <xf numFmtId="171" fontId="15" fillId="0" borderId="0" applyFont="0" applyFill="0" applyBorder="0" applyAlignment="0" applyProtection="0"/>
    <xf numFmtId="172" fontId="15" fillId="0" borderId="0" applyFont="0" applyFill="0" applyBorder="0" applyAlignment="0" applyProtection="0"/>
    <xf numFmtId="173" fontId="2" fillId="0" borderId="0" applyFont="0" applyFill="0" applyBorder="0" applyAlignment="0" applyProtection="0"/>
    <xf numFmtId="174" fontId="2" fillId="0" borderId="0" applyFont="0" applyFill="0" applyBorder="0" applyAlignment="0" applyProtection="0"/>
    <xf numFmtId="173" fontId="2" fillId="0" borderId="0" applyFont="0" applyFill="0" applyBorder="0" applyAlignment="0" applyProtection="0"/>
    <xf numFmtId="173" fontId="2" fillId="0" borderId="0" applyFont="0" applyFill="0" applyBorder="0" applyAlignment="0" applyProtection="0"/>
    <xf numFmtId="173" fontId="2" fillId="0" borderId="0" applyFont="0" applyFill="0" applyBorder="0" applyAlignment="0" applyProtection="0"/>
    <xf numFmtId="173" fontId="2" fillId="0" borderId="0" applyFont="0" applyFill="0" applyBorder="0" applyAlignment="0" applyProtection="0"/>
    <xf numFmtId="173" fontId="2" fillId="0" borderId="0" applyFont="0" applyFill="0" applyBorder="0" applyAlignment="0" applyProtection="0"/>
    <xf numFmtId="173" fontId="2" fillId="0" borderId="0" applyFont="0" applyFill="0" applyBorder="0" applyAlignment="0" applyProtection="0"/>
    <xf numFmtId="173" fontId="2" fillId="0" borderId="0" applyFont="0" applyFill="0" applyBorder="0" applyAlignment="0" applyProtection="0"/>
    <xf numFmtId="173" fontId="2" fillId="0" borderId="0" applyFont="0" applyFill="0" applyBorder="0" applyAlignment="0" applyProtection="0"/>
    <xf numFmtId="173" fontId="2" fillId="0" borderId="0" applyFont="0" applyFill="0" applyBorder="0" applyAlignment="0" applyProtection="0"/>
    <xf numFmtId="175" fontId="2" fillId="0" borderId="0" applyFont="0" applyFill="0" applyBorder="0" applyAlignment="0" applyProtection="0"/>
    <xf numFmtId="0" fontId="16" fillId="0" borderId="0" applyNumberFormat="0" applyFill="0" applyBorder="0" applyAlignment="0" applyProtection="0"/>
    <xf numFmtId="0" fontId="17" fillId="0" borderId="18" applyNumberFormat="0" applyFill="0" applyAlignment="0" applyProtection="0"/>
    <xf numFmtId="0" fontId="17" fillId="0" borderId="18" applyNumberFormat="0" applyFill="0" applyAlignment="0" applyProtection="0"/>
    <xf numFmtId="0" fontId="17" fillId="0" borderId="18" applyNumberFormat="0" applyFill="0" applyAlignment="0" applyProtection="0"/>
    <xf numFmtId="0" fontId="17" fillId="0" borderId="18" applyNumberFormat="0" applyFill="0" applyAlignment="0" applyProtection="0"/>
    <xf numFmtId="0" fontId="17" fillId="0" borderId="18" applyNumberFormat="0" applyFill="0" applyAlignment="0" applyProtection="0"/>
    <xf numFmtId="0" fontId="17" fillId="0" borderId="18" applyNumberFormat="0" applyFill="0" applyAlignment="0" applyProtection="0"/>
    <xf numFmtId="0" fontId="18" fillId="8" borderId="0" applyNumberFormat="0" applyBorder="0" applyAlignment="0" applyProtection="0"/>
    <xf numFmtId="0" fontId="18" fillId="8" borderId="0" applyNumberFormat="0" applyBorder="0" applyAlignment="0" applyProtection="0"/>
    <xf numFmtId="0" fontId="19" fillId="2" borderId="0" applyNumberFormat="0" applyBorder="0" applyAlignment="0" applyProtection="0"/>
    <xf numFmtId="0" fontId="18" fillId="8" borderId="0" applyNumberFormat="0" applyBorder="0" applyAlignment="0" applyProtection="0"/>
    <xf numFmtId="0" fontId="20" fillId="0" borderId="19" applyNumberFormat="0" applyFill="0" applyAlignment="0" applyProtection="0"/>
    <xf numFmtId="0" fontId="21" fillId="0" borderId="20" applyNumberFormat="0" applyFill="0" applyAlignment="0" applyProtection="0"/>
    <xf numFmtId="0" fontId="22" fillId="0" borderId="21" applyNumberFormat="0" applyFill="0" applyAlignment="0" applyProtection="0"/>
    <xf numFmtId="0" fontId="22" fillId="0" borderId="21" applyNumberFormat="0" applyFill="0" applyAlignment="0" applyProtection="0"/>
    <xf numFmtId="0" fontId="22" fillId="0" borderId="21" applyNumberFormat="0" applyFill="0" applyAlignment="0" applyProtection="0"/>
    <xf numFmtId="0" fontId="22" fillId="0" borderId="0" applyNumberFormat="0" applyFill="0" applyBorder="0" applyAlignment="0" applyProtection="0"/>
    <xf numFmtId="0" fontId="23" fillId="0" borderId="0" applyNumberFormat="0" applyFill="0" applyBorder="0" applyAlignment="0" applyProtection="0">
      <alignment vertical="top"/>
      <protection locked="0"/>
    </xf>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0" fontId="24" fillId="11" borderId="16"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6"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169" fontId="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9" fontId="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9" fontId="2" fillId="0" borderId="0" applyFont="0" applyFill="0" applyBorder="0" applyAlignment="0" applyProtection="0"/>
    <xf numFmtId="177" fontId="9" fillId="0" borderId="0" applyFont="0" applyFill="0" applyBorder="0" applyAlignment="0" applyProtection="0"/>
    <xf numFmtId="177" fontId="9" fillId="0" borderId="0" applyFont="0" applyFill="0" applyBorder="0" applyAlignment="0" applyProtection="0"/>
    <xf numFmtId="43" fontId="2" fillId="0" borderId="0" applyFont="0" applyFill="0" applyBorder="0" applyAlignment="0" applyProtection="0"/>
    <xf numFmtId="169" fontId="2"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9" fillId="0" borderId="0" applyFont="0" applyFill="0" applyBorder="0" applyAlignment="0" applyProtection="0"/>
    <xf numFmtId="43" fontId="25" fillId="0" borderId="0" applyFont="0" applyFill="0" applyBorder="0" applyAlignment="0" applyProtection="0"/>
    <xf numFmtId="169" fontId="9" fillId="0" borderId="0" applyFont="0" applyFill="0" applyBorder="0" applyAlignment="0" applyProtection="0"/>
    <xf numFmtId="0" fontId="20" fillId="0" borderId="19" applyNumberFormat="0" applyFill="0" applyAlignment="0" applyProtection="0"/>
    <xf numFmtId="0" fontId="20" fillId="0" borderId="19" applyNumberFormat="0" applyFill="0" applyAlignment="0" applyProtection="0"/>
    <xf numFmtId="0" fontId="21" fillId="0" borderId="20" applyNumberFormat="0" applyFill="0" applyAlignment="0" applyProtection="0"/>
    <xf numFmtId="0" fontId="21" fillId="0" borderId="20" applyNumberFormat="0" applyFill="0" applyAlignment="0" applyProtection="0"/>
    <xf numFmtId="0" fontId="22" fillId="0" borderId="21" applyNumberFormat="0" applyFill="0" applyAlignment="0" applyProtection="0"/>
    <xf numFmtId="0" fontId="22" fillId="0" borderId="21" applyNumberFormat="0" applyFill="0" applyAlignment="0" applyProtection="0"/>
    <xf numFmtId="0" fontId="22" fillId="0" borderId="21" applyNumberFormat="0" applyFill="0" applyAlignment="0" applyProtection="0"/>
    <xf numFmtId="0" fontId="22" fillId="0" borderId="21" applyNumberFormat="0" applyFill="0" applyAlignment="0" applyProtection="0"/>
    <xf numFmtId="0" fontId="22" fillId="0" borderId="21" applyNumberFormat="0" applyFill="0" applyAlignment="0" applyProtection="0"/>
    <xf numFmtId="0" fontId="22" fillId="0" borderId="21"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17" fillId="0" borderId="18" applyNumberFormat="0" applyFill="0" applyAlignment="0" applyProtection="0"/>
    <xf numFmtId="0" fontId="17" fillId="0" borderId="18" applyNumberFormat="0" applyFill="0" applyAlignment="0" applyProtection="0"/>
    <xf numFmtId="0" fontId="17" fillId="0" borderId="18" applyNumberFormat="0" applyFill="0" applyAlignment="0" applyProtection="0"/>
    <xf numFmtId="178" fontId="29" fillId="0" borderId="22">
      <alignment horizontal="right" vertical="center" wrapText="1" indent="1"/>
    </xf>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1" fillId="0" borderId="0"/>
    <xf numFmtId="0" fontId="2" fillId="0" borderId="0"/>
    <xf numFmtId="0" fontId="25" fillId="0" borderId="0"/>
    <xf numFmtId="0" fontId="14" fillId="0" borderId="0"/>
    <xf numFmtId="0" fontId="1" fillId="0" borderId="0"/>
    <xf numFmtId="0" fontId="2" fillId="0" borderId="0"/>
    <xf numFmtId="0" fontId="32" fillId="0" borderId="0"/>
    <xf numFmtId="0" fontId="1" fillId="0" borderId="0"/>
    <xf numFmtId="0" fontId="1" fillId="0" borderId="0"/>
    <xf numFmtId="0" fontId="1" fillId="0" borderId="0"/>
    <xf numFmtId="0" fontId="32" fillId="0" borderId="0"/>
    <xf numFmtId="0" fontId="1" fillId="0" borderId="0"/>
    <xf numFmtId="0" fontId="1" fillId="0" borderId="0"/>
    <xf numFmtId="0" fontId="1" fillId="0" borderId="0"/>
    <xf numFmtId="0" fontId="1" fillId="0" borderId="0"/>
    <xf numFmtId="0" fontId="32" fillId="0" borderId="0"/>
    <xf numFmtId="0" fontId="2" fillId="0" borderId="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2" fillId="27" borderId="23" applyNumberFormat="0" applyFont="0" applyAlignment="0" applyProtection="0"/>
    <xf numFmtId="0" fontId="11" fillId="7" borderId="0" applyNumberFormat="0" applyBorder="0" applyAlignment="0" applyProtection="0"/>
    <xf numFmtId="0" fontId="11" fillId="7" borderId="0" applyNumberFormat="0" applyBorder="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9" fontId="15"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2"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2" fillId="0" borderId="0" applyFont="0" applyFill="0" applyBorder="0" applyAlignment="0" applyProtection="0"/>
    <xf numFmtId="9" fontId="9"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5" fillId="0" borderId="0" applyFont="0" applyFill="0" applyBorder="0" applyAlignment="0" applyProtection="0"/>
    <xf numFmtId="9" fontId="34" fillId="0" borderId="0" applyFont="0" applyFill="0" applyBorder="0" applyAlignment="0" applyProtection="0"/>
    <xf numFmtId="0" fontId="9" fillId="0" borderId="0"/>
    <xf numFmtId="0" fontId="1" fillId="0" borderId="0"/>
    <xf numFmtId="0" fontId="1" fillId="0" borderId="0"/>
    <xf numFmtId="0" fontId="1" fillId="0" borderId="0"/>
    <xf numFmtId="0" fontId="1" fillId="0" borderId="0"/>
    <xf numFmtId="0" fontId="1" fillId="0" borderId="0"/>
    <xf numFmtId="0" fontId="3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5" fillId="0" borderId="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0" fontId="36" fillId="0" borderId="25" applyNumberFormat="0" applyFill="0" applyAlignment="0" applyProtection="0"/>
    <xf numFmtId="179" fontId="37" fillId="28" borderId="26" applyFont="0" applyAlignment="0">
      <alignment vertical="center"/>
    </xf>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0" fontId="33" fillId="24" borderId="24" applyNumberFormat="0" applyAlignment="0" applyProtection="0"/>
    <xf numFmtId="44" fontId="1" fillId="0" borderId="0" applyFont="0" applyFill="0" applyBorder="0" applyAlignment="0" applyProtection="0"/>
    <xf numFmtId="44" fontId="1" fillId="0" borderId="0" applyFont="0" applyFill="0" applyBorder="0" applyAlignment="0" applyProtection="0"/>
    <xf numFmtId="44" fontId="25" fillId="0" borderId="0" applyFont="0" applyFill="0" applyBorder="0" applyAlignment="0" applyProtection="0"/>
    <xf numFmtId="173" fontId="2" fillId="0" borderId="0" applyFont="0" applyFill="0" applyBorder="0" applyAlignment="0" applyProtection="0"/>
    <xf numFmtId="44" fontId="9" fillId="0" borderId="0" applyFont="0" applyFill="0" applyBorder="0" applyAlignment="0" applyProtection="0"/>
    <xf numFmtId="173" fontId="2" fillId="0" borderId="0" applyFont="0" applyFill="0" applyBorder="0" applyAlignment="0" applyProtection="0"/>
    <xf numFmtId="173" fontId="2" fillId="0" borderId="0" applyFont="0" applyFill="0" applyBorder="0" applyAlignment="0" applyProtection="0"/>
    <xf numFmtId="44" fontId="9" fillId="0" borderId="0" applyFont="0" applyFill="0" applyBorder="0" applyAlignment="0" applyProtection="0"/>
    <xf numFmtId="180" fontId="15" fillId="0" borderId="0" applyFont="0" applyFill="0" applyBorder="0" applyAlignment="0" applyProtection="0"/>
    <xf numFmtId="173" fontId="2" fillId="0" borderId="0" applyFont="0" applyFill="0" applyBorder="0" applyAlignment="0" applyProtection="0"/>
    <xf numFmtId="173" fontId="2" fillId="0" borderId="0" applyFont="0" applyFill="0" applyBorder="0" applyAlignment="0" applyProtection="0"/>
    <xf numFmtId="171" fontId="1" fillId="0" borderId="0" applyFont="0" applyFill="0" applyBorder="0" applyAlignment="0" applyProtection="0"/>
    <xf numFmtId="44" fontId="9" fillId="0" borderId="0" applyFont="0" applyFill="0" applyBorder="0" applyAlignment="0" applyProtection="0"/>
    <xf numFmtId="173"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173" fontId="2" fillId="0" borderId="0" applyFont="0" applyFill="0" applyBorder="0" applyAlignment="0" applyProtection="0"/>
    <xf numFmtId="173" fontId="2" fillId="0" borderId="0" applyFont="0" applyFill="0" applyBorder="0" applyAlignment="0" applyProtection="0"/>
    <xf numFmtId="173"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73"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71" fontId="15" fillId="0" borderId="0" applyFont="0" applyFill="0" applyBorder="0" applyAlignment="0" applyProtection="0"/>
    <xf numFmtId="181" fontId="2" fillId="0" borderId="0" applyFon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171" fontId="25" fillId="0" borderId="0" applyFont="0" applyFill="0" applyBorder="0" applyAlignment="0" applyProtection="0"/>
    <xf numFmtId="182" fontId="32" fillId="0" borderId="0" applyFont="0" applyFill="0" applyBorder="0" applyAlignment="0" applyProtection="0"/>
    <xf numFmtId="182" fontId="32" fillId="0" borderId="0" applyFont="0" applyFill="0" applyBorder="0" applyAlignment="0" applyProtection="0"/>
    <xf numFmtId="171" fontId="25" fillId="0" borderId="0" applyFont="0" applyFill="0" applyBorder="0" applyAlignment="0" applyProtection="0"/>
    <xf numFmtId="171" fontId="25" fillId="0" borderId="0" applyFont="0" applyFill="0" applyBorder="0" applyAlignment="0" applyProtection="0"/>
    <xf numFmtId="171" fontId="25" fillId="0" borderId="0" applyFont="0" applyFill="0" applyBorder="0" applyAlignment="0" applyProtection="0"/>
    <xf numFmtId="183" fontId="25" fillId="0" borderId="0" applyFont="0" applyFill="0" applyBorder="0" applyAlignment="0" applyProtection="0"/>
    <xf numFmtId="171" fontId="25" fillId="0" borderId="0" applyFont="0" applyFill="0" applyBorder="0" applyAlignment="0" applyProtection="0"/>
    <xf numFmtId="171" fontId="25" fillId="0" borderId="0" applyFont="0" applyFill="0" applyBorder="0" applyAlignment="0" applyProtection="0"/>
    <xf numFmtId="171" fontId="25" fillId="0" borderId="0" applyFont="0" applyFill="0" applyBorder="0" applyAlignment="0" applyProtection="0"/>
    <xf numFmtId="184" fontId="25" fillId="0" borderId="0" applyFont="0" applyFill="0" applyBorder="0" applyAlignment="0" applyProtection="0"/>
    <xf numFmtId="185" fontId="32" fillId="0" borderId="0" applyFont="0" applyFill="0" applyBorder="0" applyAlignment="0" applyProtection="0"/>
    <xf numFmtId="185" fontId="32" fillId="0" borderId="0" applyFont="0" applyFill="0" applyBorder="0" applyAlignment="0" applyProtection="0"/>
    <xf numFmtId="184" fontId="25" fillId="0" borderId="0" applyFont="0" applyFill="0" applyBorder="0" applyAlignment="0" applyProtection="0"/>
    <xf numFmtId="184" fontId="25" fillId="0" borderId="0" applyFont="0" applyFill="0" applyBorder="0" applyAlignment="0" applyProtection="0"/>
    <xf numFmtId="184" fontId="25" fillId="0" borderId="0" applyFont="0" applyFill="0" applyBorder="0" applyAlignment="0" applyProtection="0"/>
    <xf numFmtId="184" fontId="25" fillId="0" borderId="0" applyFont="0" applyFill="0" applyBorder="0" applyAlignment="0" applyProtection="0"/>
    <xf numFmtId="184" fontId="25" fillId="0" borderId="0" applyFont="0" applyFill="0" applyBorder="0" applyAlignment="0" applyProtection="0"/>
    <xf numFmtId="184" fontId="25" fillId="0" borderId="0" applyFont="0" applyFill="0" applyBorder="0" applyAlignment="0" applyProtection="0"/>
    <xf numFmtId="184" fontId="25" fillId="0" borderId="0" applyFont="0" applyFill="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25" fillId="0" borderId="0"/>
    <xf numFmtId="0" fontId="25" fillId="0" borderId="0"/>
    <xf numFmtId="0" fontId="25"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9" fontId="32" fillId="0" borderId="0" applyFont="0" applyFill="0" applyBorder="0" applyAlignment="0" applyProtection="0"/>
    <xf numFmtId="9" fontId="32" fillId="0" borderId="0" applyFont="0" applyFill="0" applyBorder="0" applyAlignment="0" applyProtection="0"/>
  </cellStyleXfs>
  <cellXfs count="234">
    <xf numFmtId="0" fontId="0" fillId="0" borderId="0" xfId="0"/>
    <xf numFmtId="0" fontId="3" fillId="5" borderId="0" xfId="2" applyFont="1" applyFill="1" applyAlignment="1">
      <alignment horizontal="left"/>
    </xf>
    <xf numFmtId="14" fontId="4" fillId="5" borderId="0" xfId="2" applyNumberFormat="1" applyFont="1" applyFill="1" applyAlignment="1">
      <alignment horizontal="center"/>
    </xf>
    <xf numFmtId="0" fontId="5" fillId="5" borderId="0" xfId="2" applyFont="1" applyFill="1"/>
    <xf numFmtId="0" fontId="6" fillId="5" borderId="0" xfId="2" applyFont="1" applyFill="1" applyAlignment="1">
      <alignment horizontal="left"/>
    </xf>
    <xf numFmtId="0" fontId="6" fillId="5" borderId="0" xfId="2" applyFont="1" applyFill="1" applyAlignment="1">
      <alignment horizontal="center"/>
    </xf>
    <xf numFmtId="0" fontId="7" fillId="5" borderId="0" xfId="2" applyFont="1" applyFill="1"/>
    <xf numFmtId="0" fontId="6" fillId="5" borderId="1" xfId="2" applyFont="1" applyFill="1" applyBorder="1" applyAlignment="1">
      <alignment horizontal="left"/>
    </xf>
    <xf numFmtId="0" fontId="6" fillId="5" borderId="2" xfId="2" applyFont="1" applyFill="1" applyBorder="1" applyAlignment="1">
      <alignment horizontal="center"/>
    </xf>
    <xf numFmtId="0" fontId="3" fillId="5" borderId="3" xfId="2" applyFont="1" applyFill="1" applyBorder="1" applyAlignment="1">
      <alignment horizontal="center"/>
    </xf>
    <xf numFmtId="0" fontId="8" fillId="5" borderId="4" xfId="2" applyFont="1" applyFill="1" applyBorder="1" applyAlignment="1">
      <alignment horizontal="center"/>
    </xf>
    <xf numFmtId="0" fontId="8" fillId="5" borderId="5" xfId="2" applyFont="1" applyFill="1" applyBorder="1" applyAlignment="1">
      <alignment horizontal="center"/>
    </xf>
    <xf numFmtId="0" fontId="6" fillId="5" borderId="1" xfId="2" applyFont="1" applyFill="1" applyBorder="1"/>
    <xf numFmtId="0" fontId="5" fillId="5" borderId="6" xfId="2" applyFont="1" applyFill="1" applyBorder="1"/>
    <xf numFmtId="0" fontId="6" fillId="5" borderId="6" xfId="2" applyFont="1" applyFill="1" applyBorder="1" applyAlignment="1">
      <alignment horizontal="center"/>
    </xf>
    <xf numFmtId="0" fontId="6" fillId="5" borderId="3" xfId="2" applyFont="1" applyFill="1" applyBorder="1" applyAlignment="1">
      <alignment horizontal="left"/>
    </xf>
    <xf numFmtId="14" fontId="6" fillId="5" borderId="5" xfId="2" applyNumberFormat="1" applyFont="1" applyFill="1" applyBorder="1" applyAlignment="1">
      <alignment horizontal="center"/>
    </xf>
    <xf numFmtId="0" fontId="4" fillId="5" borderId="7" xfId="2" applyFont="1" applyFill="1" applyBorder="1" applyAlignment="1">
      <alignment horizontal="center"/>
    </xf>
    <xf numFmtId="0" fontId="5" fillId="5" borderId="8" xfId="2" applyFont="1" applyFill="1" applyBorder="1" applyAlignment="1">
      <alignment horizontal="center"/>
    </xf>
    <xf numFmtId="0" fontId="6" fillId="5" borderId="8" xfId="2" applyFont="1" applyFill="1" applyBorder="1" applyAlignment="1">
      <alignment horizontal="center"/>
    </xf>
    <xf numFmtId="0" fontId="6" fillId="5" borderId="9" xfId="2" applyFont="1" applyFill="1" applyBorder="1" applyAlignment="1">
      <alignment horizontal="center"/>
    </xf>
    <xf numFmtId="0" fontId="6" fillId="5" borderId="3" xfId="2" applyFont="1" applyFill="1" applyBorder="1"/>
    <xf numFmtId="0" fontId="5" fillId="5" borderId="4" xfId="2" applyFont="1" applyFill="1" applyBorder="1"/>
    <xf numFmtId="0" fontId="5" fillId="5" borderId="5" xfId="2" applyFont="1" applyFill="1" applyBorder="1"/>
    <xf numFmtId="0" fontId="6" fillId="5" borderId="7" xfId="2" applyFont="1" applyFill="1" applyBorder="1" applyAlignment="1">
      <alignment horizontal="left"/>
    </xf>
    <xf numFmtId="14" fontId="6" fillId="5" borderId="9" xfId="2" applyNumberFormat="1" applyFont="1" applyFill="1" applyBorder="1" applyAlignment="1">
      <alignment horizontal="center"/>
    </xf>
    <xf numFmtId="0" fontId="5" fillId="5" borderId="3" xfId="2" applyFont="1" applyFill="1" applyBorder="1"/>
    <xf numFmtId="0" fontId="5" fillId="5" borderId="10" xfId="2" applyFont="1" applyFill="1" applyBorder="1" applyAlignment="1">
      <alignment horizontal="left"/>
    </xf>
    <xf numFmtId="0" fontId="5" fillId="5" borderId="0" xfId="2" applyFont="1" applyFill="1" applyBorder="1"/>
    <xf numFmtId="0" fontId="5" fillId="5" borderId="10" xfId="2" applyFont="1" applyFill="1" applyBorder="1"/>
    <xf numFmtId="164" fontId="5" fillId="5" borderId="0" xfId="1" applyNumberFormat="1" applyFont="1" applyFill="1" applyBorder="1"/>
    <xf numFmtId="164" fontId="5" fillId="5" borderId="11" xfId="1" applyNumberFormat="1" applyFont="1" applyFill="1" applyBorder="1"/>
    <xf numFmtId="164" fontId="5" fillId="5" borderId="12" xfId="1" applyNumberFormat="1" applyFont="1" applyFill="1" applyBorder="1"/>
    <xf numFmtId="164" fontId="5" fillId="5" borderId="13" xfId="1" applyNumberFormat="1" applyFont="1" applyFill="1" applyBorder="1"/>
    <xf numFmtId="0" fontId="5" fillId="5" borderId="0" xfId="2" applyFont="1" applyFill="1" applyAlignment="1">
      <alignment horizontal="center"/>
    </xf>
    <xf numFmtId="0" fontId="5" fillId="5" borderId="7" xfId="2" applyFont="1" applyFill="1" applyBorder="1"/>
    <xf numFmtId="0" fontId="5" fillId="5" borderId="8" xfId="2" applyFont="1" applyFill="1" applyBorder="1"/>
    <xf numFmtId="164" fontId="5" fillId="5" borderId="8" xfId="2" applyNumberFormat="1" applyFont="1" applyFill="1" applyBorder="1"/>
    <xf numFmtId="164" fontId="5" fillId="5" borderId="9" xfId="2" applyNumberFormat="1" applyFont="1" applyFill="1" applyBorder="1"/>
    <xf numFmtId="165" fontId="4" fillId="5" borderId="0" xfId="2" applyNumberFormat="1" applyFont="1" applyFill="1"/>
    <xf numFmtId="3" fontId="5" fillId="5" borderId="5" xfId="2" applyNumberFormat="1" applyFont="1" applyFill="1" applyBorder="1"/>
    <xf numFmtId="0" fontId="4" fillId="5" borderId="0" xfId="2" applyFont="1" applyFill="1"/>
    <xf numFmtId="2" fontId="6" fillId="5" borderId="0" xfId="2" applyNumberFormat="1" applyFont="1" applyFill="1" applyAlignment="1">
      <alignment horizontal="center"/>
    </xf>
    <xf numFmtId="164" fontId="5" fillId="5" borderId="9" xfId="1" applyNumberFormat="1" applyFont="1" applyFill="1" applyBorder="1"/>
    <xf numFmtId="164" fontId="6" fillId="5" borderId="0" xfId="4" applyNumberFormat="1" applyFont="1" applyFill="1" applyBorder="1"/>
    <xf numFmtId="164" fontId="6" fillId="5" borderId="11" xfId="4" applyNumberFormat="1" applyFont="1" applyFill="1" applyBorder="1"/>
    <xf numFmtId="2" fontId="5" fillId="5" borderId="12" xfId="2" applyNumberFormat="1" applyFont="1" applyFill="1" applyBorder="1"/>
    <xf numFmtId="43" fontId="5" fillId="5" borderId="12" xfId="4" applyFont="1" applyFill="1" applyBorder="1"/>
    <xf numFmtId="43" fontId="5" fillId="5" borderId="13" xfId="4" applyFont="1" applyFill="1" applyBorder="1"/>
    <xf numFmtId="0" fontId="6" fillId="5" borderId="10" xfId="2" applyFont="1" applyFill="1" applyBorder="1"/>
    <xf numFmtId="0" fontId="5" fillId="5" borderId="11" xfId="2" applyFont="1" applyFill="1" applyBorder="1"/>
    <xf numFmtId="164" fontId="6" fillId="5" borderId="0" xfId="2" applyNumberFormat="1" applyFont="1" applyFill="1" applyBorder="1"/>
    <xf numFmtId="164" fontId="6" fillId="5" borderId="11" xfId="2" applyNumberFormat="1" applyFont="1" applyFill="1" applyBorder="1"/>
    <xf numFmtId="43" fontId="5" fillId="5" borderId="0" xfId="2" applyNumberFormat="1" applyFont="1" applyFill="1" applyBorder="1"/>
    <xf numFmtId="43" fontId="5" fillId="5" borderId="11" xfId="2" applyNumberFormat="1" applyFont="1" applyFill="1" applyBorder="1"/>
    <xf numFmtId="166" fontId="5" fillId="5" borderId="0" xfId="3" applyNumberFormat="1" applyFont="1" applyFill="1" applyBorder="1"/>
    <xf numFmtId="166" fontId="5" fillId="5" borderId="11" xfId="3" applyNumberFormat="1" applyFont="1" applyFill="1" applyBorder="1"/>
    <xf numFmtId="164" fontId="5" fillId="5" borderId="0" xfId="2" applyNumberFormat="1" applyFont="1" applyFill="1" applyBorder="1"/>
    <xf numFmtId="164" fontId="5" fillId="5" borderId="11" xfId="2" applyNumberFormat="1" applyFont="1" applyFill="1" applyBorder="1"/>
    <xf numFmtId="0" fontId="6" fillId="5" borderId="0" xfId="2" applyFont="1" applyFill="1"/>
    <xf numFmtId="3" fontId="6" fillId="5" borderId="0" xfId="2" applyNumberFormat="1" applyFont="1" applyFill="1" applyAlignment="1">
      <alignment horizontal="center"/>
    </xf>
    <xf numFmtId="0" fontId="5" fillId="5" borderId="10" xfId="5" applyFont="1" applyFill="1" applyBorder="1"/>
    <xf numFmtId="164" fontId="5" fillId="5" borderId="12" xfId="4" applyNumberFormat="1" applyFont="1" applyFill="1" applyBorder="1"/>
    <xf numFmtId="164" fontId="5" fillId="5" borderId="13" xfId="4" applyNumberFormat="1" applyFont="1" applyFill="1" applyBorder="1"/>
    <xf numFmtId="43" fontId="5" fillId="5" borderId="9" xfId="2" applyNumberFormat="1" applyFont="1" applyFill="1" applyBorder="1"/>
    <xf numFmtId="44" fontId="5" fillId="5" borderId="0" xfId="2" applyNumberFormat="1" applyFont="1" applyFill="1" applyBorder="1"/>
    <xf numFmtId="164" fontId="5" fillId="5" borderId="5" xfId="2" applyNumberFormat="1" applyFont="1" applyFill="1" applyBorder="1"/>
    <xf numFmtId="10" fontId="5" fillId="5" borderId="0" xfId="3" applyNumberFormat="1" applyFont="1" applyFill="1" applyBorder="1"/>
    <xf numFmtId="9" fontId="5" fillId="5" borderId="0" xfId="2" applyNumberFormat="1" applyFont="1" applyFill="1" applyBorder="1"/>
    <xf numFmtId="9" fontId="5" fillId="5" borderId="11" xfId="2" applyNumberFormat="1" applyFont="1" applyFill="1" applyBorder="1"/>
    <xf numFmtId="164" fontId="5" fillId="5" borderId="0" xfId="4" applyNumberFormat="1" applyFont="1" applyFill="1" applyBorder="1"/>
    <xf numFmtId="164" fontId="5" fillId="5" borderId="11" xfId="4" applyNumberFormat="1" applyFont="1" applyFill="1" applyBorder="1"/>
    <xf numFmtId="10" fontId="5" fillId="5" borderId="0" xfId="2" applyNumberFormat="1" applyFont="1" applyFill="1" applyBorder="1" applyAlignment="1">
      <alignment horizontal="right"/>
    </xf>
    <xf numFmtId="164" fontId="6" fillId="5" borderId="14" xfId="2" applyNumberFormat="1" applyFont="1" applyFill="1" applyBorder="1"/>
    <xf numFmtId="164" fontId="6" fillId="5" borderId="15" xfId="2" applyNumberFormat="1" applyFont="1" applyFill="1" applyBorder="1"/>
    <xf numFmtId="0" fontId="5" fillId="5" borderId="3" xfId="5" applyFont="1" applyFill="1" applyBorder="1"/>
    <xf numFmtId="167" fontId="5" fillId="5" borderId="9" xfId="2" applyNumberFormat="1" applyFont="1" applyFill="1" applyBorder="1" applyAlignment="1" applyProtection="1">
      <alignment horizontal="right"/>
    </xf>
    <xf numFmtId="165" fontId="6" fillId="5" borderId="0" xfId="2" applyNumberFormat="1" applyFont="1" applyFill="1" applyAlignment="1">
      <alignment horizontal="center"/>
    </xf>
    <xf numFmtId="0" fontId="6" fillId="5" borderId="7" xfId="2" applyFont="1" applyFill="1" applyBorder="1"/>
    <xf numFmtId="10" fontId="6" fillId="5" borderId="8" xfId="3" applyNumberFormat="1" applyFont="1" applyFill="1" applyBorder="1"/>
    <xf numFmtId="10" fontId="6" fillId="5" borderId="9" xfId="3" applyNumberFormat="1" applyFont="1" applyFill="1" applyBorder="1"/>
    <xf numFmtId="0" fontId="5" fillId="5" borderId="1" xfId="5" applyFont="1" applyFill="1" applyBorder="1"/>
    <xf numFmtId="10" fontId="5" fillId="5" borderId="2" xfId="3" applyNumberFormat="1" applyFont="1" applyFill="1" applyBorder="1" applyAlignment="1" applyProtection="1">
      <alignment horizontal="right"/>
    </xf>
    <xf numFmtId="43" fontId="5" fillId="5" borderId="0" xfId="1" applyNumberFormat="1" applyFont="1" applyFill="1" applyBorder="1"/>
    <xf numFmtId="43" fontId="5" fillId="5" borderId="11" xfId="1" applyNumberFormat="1" applyFont="1" applyFill="1" applyBorder="1"/>
    <xf numFmtId="43" fontId="5" fillId="5" borderId="0" xfId="1" applyFont="1" applyFill="1" applyBorder="1"/>
    <xf numFmtId="43" fontId="5" fillId="5" borderId="11" xfId="1" applyFont="1" applyFill="1" applyBorder="1"/>
    <xf numFmtId="14" fontId="5" fillId="5" borderId="3" xfId="2" applyNumberFormat="1" applyFont="1" applyFill="1" applyBorder="1"/>
    <xf numFmtId="14" fontId="5" fillId="5" borderId="4" xfId="2" applyNumberFormat="1" applyFont="1" applyFill="1" applyBorder="1"/>
    <xf numFmtId="14" fontId="5" fillId="5" borderId="0" xfId="2" applyNumberFormat="1" applyFont="1" applyFill="1" applyBorder="1"/>
    <xf numFmtId="14" fontId="5" fillId="5" borderId="8" xfId="2" applyNumberFormat="1" applyFont="1" applyFill="1" applyBorder="1"/>
    <xf numFmtId="10" fontId="6" fillId="5" borderId="9" xfId="3" applyNumberFormat="1" applyFont="1" applyFill="1" applyBorder="1" applyAlignment="1">
      <alignment horizontal="center"/>
    </xf>
    <xf numFmtId="43" fontId="5" fillId="5" borderId="0" xfId="2" applyNumberFormat="1" applyFont="1" applyFill="1"/>
    <xf numFmtId="10" fontId="5" fillId="5" borderId="8" xfId="3" applyNumberFormat="1" applyFont="1" applyFill="1" applyBorder="1"/>
    <xf numFmtId="10" fontId="5" fillId="5" borderId="4" xfId="3" applyNumberFormat="1" applyFont="1" applyFill="1" applyBorder="1"/>
    <xf numFmtId="164" fontId="6" fillId="5" borderId="0" xfId="1" applyNumberFormat="1" applyFont="1" applyFill="1" applyBorder="1"/>
    <xf numFmtId="164" fontId="6" fillId="5" borderId="11" xfId="1" applyNumberFormat="1" applyFont="1" applyFill="1" applyBorder="1"/>
    <xf numFmtId="165" fontId="6" fillId="5" borderId="8" xfId="3" applyNumberFormat="1" applyFont="1" applyFill="1" applyBorder="1"/>
    <xf numFmtId="164" fontId="5" fillId="5" borderId="12" xfId="2" applyNumberFormat="1" applyFont="1" applyFill="1" applyBorder="1"/>
    <xf numFmtId="164" fontId="5" fillId="5" borderId="13" xfId="2" applyNumberFormat="1" applyFont="1" applyFill="1" applyBorder="1"/>
    <xf numFmtId="43" fontId="5" fillId="5" borderId="4" xfId="2" applyNumberFormat="1" applyFont="1" applyFill="1" applyBorder="1" applyAlignment="1"/>
    <xf numFmtId="43" fontId="5" fillId="5" borderId="4" xfId="4" applyFont="1" applyFill="1" applyBorder="1" applyAlignment="1"/>
    <xf numFmtId="43" fontId="5" fillId="5" borderId="5" xfId="4" applyFont="1" applyFill="1" applyBorder="1" applyAlignment="1"/>
    <xf numFmtId="0" fontId="5" fillId="5" borderId="0" xfId="2" applyFont="1" applyFill="1" applyBorder="1" applyAlignment="1">
      <alignment horizontal="center"/>
    </xf>
    <xf numFmtId="0" fontId="5" fillId="5" borderId="11" xfId="2" applyFont="1" applyFill="1" applyBorder="1" applyAlignment="1">
      <alignment horizontal="center"/>
    </xf>
    <xf numFmtId="43" fontId="5" fillId="5" borderId="8" xfId="2" applyNumberFormat="1" applyFont="1" applyFill="1" applyBorder="1" applyProtection="1"/>
    <xf numFmtId="43" fontId="5" fillId="5" borderId="9" xfId="2" applyNumberFormat="1" applyFont="1" applyFill="1" applyBorder="1" applyProtection="1"/>
    <xf numFmtId="10" fontId="5" fillId="5" borderId="0" xfId="3" applyNumberFormat="1" applyFont="1" applyFill="1" applyBorder="1" applyAlignment="1">
      <alignment horizontal="right"/>
    </xf>
    <xf numFmtId="10" fontId="5" fillId="5" borderId="11" xfId="3" applyNumberFormat="1" applyFont="1" applyFill="1" applyBorder="1" applyAlignment="1">
      <alignment horizontal="right"/>
    </xf>
    <xf numFmtId="0" fontId="5" fillId="5" borderId="0" xfId="2" applyFont="1" applyFill="1" applyBorder="1" applyAlignment="1">
      <alignment horizontal="right"/>
    </xf>
    <xf numFmtId="0" fontId="5" fillId="5" borderId="11" xfId="2" applyFont="1" applyFill="1" applyBorder="1" applyAlignment="1">
      <alignment horizontal="right"/>
    </xf>
    <xf numFmtId="43" fontId="5" fillId="5" borderId="0" xfId="2" applyNumberFormat="1" applyFont="1" applyFill="1" applyBorder="1" applyAlignment="1">
      <alignment horizontal="right"/>
    </xf>
    <xf numFmtId="43" fontId="5" fillId="5" borderId="0" xfId="4" applyFont="1" applyFill="1" applyBorder="1" applyAlignment="1">
      <alignment horizontal="right"/>
    </xf>
    <xf numFmtId="43" fontId="5" fillId="5" borderId="11" xfId="4" applyFont="1" applyFill="1" applyBorder="1" applyAlignment="1">
      <alignment horizontal="right"/>
    </xf>
    <xf numFmtId="2" fontId="5" fillId="5" borderId="0" xfId="2" applyNumberFormat="1" applyFont="1" applyFill="1" applyBorder="1" applyAlignment="1">
      <alignment horizontal="right"/>
    </xf>
    <xf numFmtId="43" fontId="5" fillId="5" borderId="0" xfId="3" applyNumberFormat="1" applyFont="1" applyFill="1" applyBorder="1" applyAlignment="1">
      <alignment horizontal="right"/>
    </xf>
    <xf numFmtId="43" fontId="5" fillId="5" borderId="11" xfId="3" applyNumberFormat="1" applyFont="1" applyFill="1" applyBorder="1" applyAlignment="1">
      <alignment horizontal="right"/>
    </xf>
    <xf numFmtId="10" fontId="5" fillId="5" borderId="0" xfId="2" applyNumberFormat="1" applyFont="1" applyFill="1"/>
    <xf numFmtId="164" fontId="6" fillId="5" borderId="8" xfId="4" applyNumberFormat="1" applyFont="1" applyFill="1" applyBorder="1"/>
    <xf numFmtId="164" fontId="6" fillId="5" borderId="9" xfId="4" applyNumberFormat="1" applyFont="1" applyFill="1" applyBorder="1"/>
    <xf numFmtId="43" fontId="5" fillId="5" borderId="0" xfId="3" applyNumberFormat="1" applyFont="1" applyFill="1" applyBorder="1" applyAlignment="1">
      <alignment horizontal="center"/>
    </xf>
    <xf numFmtId="43" fontId="5" fillId="5" borderId="11" xfId="3" applyNumberFormat="1" applyFont="1" applyFill="1" applyBorder="1" applyAlignment="1">
      <alignment horizontal="center"/>
    </xf>
    <xf numFmtId="0" fontId="5" fillId="5" borderId="7" xfId="2" applyFont="1" applyFill="1" applyBorder="1" applyAlignment="1">
      <alignment horizontal="left"/>
    </xf>
    <xf numFmtId="9" fontId="5" fillId="5" borderId="4" xfId="2" applyNumberFormat="1" applyFont="1" applyFill="1" applyBorder="1"/>
    <xf numFmtId="9" fontId="5" fillId="5" borderId="8" xfId="2" applyNumberFormat="1" applyFont="1" applyFill="1" applyBorder="1"/>
    <xf numFmtId="9" fontId="5" fillId="5" borderId="9" xfId="2" applyNumberFormat="1" applyFont="1" applyFill="1" applyBorder="1"/>
    <xf numFmtId="167" fontId="5" fillId="5" borderId="4" xfId="2" applyNumberFormat="1" applyFont="1" applyFill="1" applyBorder="1"/>
    <xf numFmtId="43" fontId="5" fillId="5" borderId="4" xfId="1" applyNumberFormat="1" applyFont="1" applyFill="1" applyBorder="1"/>
    <xf numFmtId="43" fontId="5" fillId="5" borderId="5" xfId="1" applyNumberFormat="1" applyFont="1" applyFill="1" applyBorder="1"/>
    <xf numFmtId="0" fontId="5" fillId="5" borderId="12" xfId="2" applyFont="1" applyFill="1" applyBorder="1"/>
    <xf numFmtId="0" fontId="5" fillId="5" borderId="13" xfId="2" applyFont="1" applyFill="1" applyBorder="1"/>
    <xf numFmtId="4" fontId="5" fillId="5" borderId="8" xfId="2" applyNumberFormat="1" applyFont="1" applyFill="1" applyBorder="1"/>
    <xf numFmtId="43" fontId="5" fillId="5" borderId="8" xfId="1" applyNumberFormat="1" applyFont="1" applyFill="1" applyBorder="1"/>
    <xf numFmtId="43" fontId="5" fillId="5" borderId="9" xfId="1" applyNumberFormat="1" applyFont="1" applyFill="1" applyBorder="1"/>
    <xf numFmtId="0" fontId="6" fillId="5" borderId="8" xfId="2" applyFont="1" applyFill="1" applyBorder="1"/>
    <xf numFmtId="0" fontId="6" fillId="5" borderId="9" xfId="2" applyFont="1" applyFill="1" applyBorder="1"/>
    <xf numFmtId="10" fontId="5" fillId="5" borderId="0" xfId="3" applyNumberFormat="1" applyFont="1" applyFill="1"/>
    <xf numFmtId="0" fontId="39" fillId="5" borderId="3" xfId="5" applyFont="1" applyFill="1" applyBorder="1" applyProtection="1"/>
    <xf numFmtId="186" fontId="2" fillId="5" borderId="5" xfId="10408" applyNumberFormat="1" applyFont="1" applyFill="1" applyBorder="1" applyProtection="1"/>
    <xf numFmtId="0" fontId="39" fillId="5" borderId="10" xfId="5" applyFont="1" applyFill="1" applyBorder="1" applyProtection="1"/>
    <xf numFmtId="186" fontId="2" fillId="5" borderId="11" xfId="10408" applyNumberFormat="1" applyFont="1" applyFill="1" applyBorder="1" applyProtection="1"/>
    <xf numFmtId="0" fontId="39" fillId="5" borderId="7" xfId="5" applyFont="1" applyFill="1" applyBorder="1" applyProtection="1"/>
    <xf numFmtId="186" fontId="2" fillId="5" borderId="9" xfId="10408" applyNumberFormat="1" applyFont="1" applyFill="1" applyBorder="1" applyProtection="1"/>
    <xf numFmtId="167" fontId="5" fillId="5" borderId="5" xfId="2" applyNumberFormat="1" applyFont="1" applyFill="1" applyBorder="1" applyAlignment="1" applyProtection="1">
      <alignment horizontal="right"/>
    </xf>
    <xf numFmtId="10" fontId="40" fillId="29" borderId="0" xfId="3" applyNumberFormat="1" applyFont="1" applyFill="1" applyBorder="1"/>
    <xf numFmtId="43" fontId="40" fillId="29" borderId="0" xfId="4" applyFont="1" applyFill="1" applyBorder="1"/>
    <xf numFmtId="0" fontId="5" fillId="29" borderId="0" xfId="2" applyFont="1" applyFill="1" applyBorder="1"/>
    <xf numFmtId="10" fontId="5" fillId="29" borderId="0" xfId="3" applyNumberFormat="1" applyFont="1" applyFill="1" applyBorder="1"/>
    <xf numFmtId="10" fontId="5" fillId="29" borderId="0" xfId="3" applyNumberFormat="1" applyFont="1" applyFill="1" applyBorder="1" applyAlignment="1">
      <alignment horizontal="center"/>
    </xf>
    <xf numFmtId="43" fontId="5" fillId="29" borderId="0" xfId="2" applyNumberFormat="1" applyFont="1" applyFill="1" applyBorder="1"/>
    <xf numFmtId="43" fontId="5" fillId="29" borderId="12" xfId="2" applyNumberFormat="1" applyFont="1" applyFill="1" applyBorder="1"/>
    <xf numFmtId="43" fontId="5" fillId="29" borderId="0" xfId="1" applyNumberFormat="1" applyFont="1" applyFill="1" applyBorder="1"/>
    <xf numFmtId="43" fontId="5" fillId="29" borderId="12" xfId="1" applyNumberFormat="1" applyFont="1" applyFill="1" applyBorder="1"/>
    <xf numFmtId="43" fontId="5" fillId="29" borderId="12" xfId="4" applyFont="1" applyFill="1" applyBorder="1"/>
    <xf numFmtId="164" fontId="5" fillId="29" borderId="0" xfId="4" applyNumberFormat="1" applyFont="1" applyFill="1" applyBorder="1"/>
    <xf numFmtId="43" fontId="5" fillId="29" borderId="0" xfId="4" applyFont="1" applyFill="1" applyBorder="1"/>
    <xf numFmtId="0" fontId="5" fillId="29" borderId="0" xfId="2" applyFont="1" applyFill="1" applyBorder="1" applyAlignment="1">
      <alignment horizontal="right"/>
    </xf>
    <xf numFmtId="10" fontId="5" fillId="29" borderId="0" xfId="3" applyNumberFormat="1" applyFont="1" applyFill="1" applyBorder="1" applyAlignment="1">
      <alignment horizontal="right"/>
    </xf>
    <xf numFmtId="10" fontId="5" fillId="29" borderId="12" xfId="3" applyNumberFormat="1" applyFont="1" applyFill="1" applyBorder="1" applyAlignment="1">
      <alignment horizontal="right"/>
    </xf>
    <xf numFmtId="10" fontId="5" fillId="29" borderId="8" xfId="3" applyNumberFormat="1" applyFont="1" applyFill="1" applyBorder="1" applyAlignment="1">
      <alignment horizontal="right"/>
    </xf>
    <xf numFmtId="10" fontId="5" fillId="29" borderId="8" xfId="3" applyNumberFormat="1" applyFont="1" applyFill="1" applyBorder="1"/>
    <xf numFmtId="43" fontId="5" fillId="29" borderId="8" xfId="3" applyNumberFormat="1" applyFont="1" applyFill="1" applyBorder="1" applyAlignment="1">
      <alignment horizontal="center"/>
    </xf>
    <xf numFmtId="43" fontId="5" fillId="29" borderId="9" xfId="3" applyNumberFormat="1" applyFont="1" applyFill="1" applyBorder="1" applyAlignment="1">
      <alignment horizontal="center"/>
    </xf>
    <xf numFmtId="43" fontId="5" fillId="29" borderId="0" xfId="3" applyNumberFormat="1" applyFont="1" applyFill="1" applyBorder="1" applyAlignment="1">
      <alignment horizontal="center"/>
    </xf>
    <xf numFmtId="10" fontId="5" fillId="29" borderId="11" xfId="3" applyNumberFormat="1" applyFont="1" applyFill="1" applyBorder="1" applyAlignment="1">
      <alignment horizontal="right"/>
    </xf>
    <xf numFmtId="3" fontId="6" fillId="31" borderId="2" xfId="2" applyNumberFormat="1" applyFont="1" applyFill="1" applyBorder="1" applyAlignment="1" applyProtection="1">
      <alignment horizontal="center"/>
      <protection locked="0"/>
    </xf>
    <xf numFmtId="43" fontId="5" fillId="31" borderId="5" xfId="1" applyFont="1" applyFill="1" applyBorder="1" applyAlignment="1" applyProtection="1">
      <alignment horizontal="right"/>
      <protection locked="0"/>
    </xf>
    <xf numFmtId="10" fontId="5" fillId="31" borderId="9" xfId="3" applyNumberFormat="1" applyFont="1" applyFill="1" applyBorder="1" applyAlignment="1" applyProtection="1">
      <alignment horizontal="right"/>
      <protection locked="0"/>
    </xf>
    <xf numFmtId="10" fontId="5" fillId="31" borderId="0" xfId="3" applyNumberFormat="1" applyFont="1" applyFill="1" applyBorder="1" applyAlignment="1" applyProtection="1">
      <alignment horizontal="center"/>
      <protection locked="0"/>
    </xf>
    <xf numFmtId="10" fontId="5" fillId="31" borderId="0" xfId="3" applyNumberFormat="1" applyFont="1" applyFill="1" applyBorder="1" applyAlignment="1" applyProtection="1">
      <alignment horizontal="right"/>
      <protection locked="0"/>
    </xf>
    <xf numFmtId="10" fontId="5" fillId="31" borderId="11" xfId="3" applyNumberFormat="1" applyFont="1" applyFill="1" applyBorder="1" applyAlignment="1" applyProtection="1">
      <alignment horizontal="right"/>
      <protection locked="0"/>
    </xf>
    <xf numFmtId="0" fontId="41" fillId="5" borderId="0" xfId="0" applyFont="1" applyFill="1"/>
    <xf numFmtId="0" fontId="2" fillId="5" borderId="0" xfId="5" applyFont="1" applyFill="1" applyBorder="1" applyAlignment="1" applyProtection="1">
      <alignment horizontal="left"/>
    </xf>
    <xf numFmtId="0" fontId="2" fillId="5" borderId="0" xfId="5" applyFont="1" applyFill="1" applyBorder="1" applyProtection="1"/>
    <xf numFmtId="14" fontId="2" fillId="5" borderId="0" xfId="5" applyNumberFormat="1" applyFont="1" applyFill="1" applyBorder="1" applyAlignment="1" applyProtection="1">
      <alignment horizontal="left"/>
    </xf>
    <xf numFmtId="0" fontId="41" fillId="5" borderId="0" xfId="0" applyFont="1" applyFill="1" applyBorder="1"/>
    <xf numFmtId="0" fontId="43" fillId="5" borderId="0" xfId="0" applyFont="1" applyFill="1" applyAlignment="1">
      <alignment vertical="center" wrapText="1"/>
    </xf>
    <xf numFmtId="0" fontId="43" fillId="5" borderId="0" xfId="0" applyFont="1" applyFill="1" applyAlignment="1">
      <alignment vertical="center"/>
    </xf>
    <xf numFmtId="0" fontId="2" fillId="5" borderId="4" xfId="5" applyFont="1" applyFill="1" applyBorder="1" applyProtection="1"/>
    <xf numFmtId="0" fontId="2" fillId="5" borderId="8" xfId="5" applyFont="1" applyFill="1" applyBorder="1" applyProtection="1"/>
    <xf numFmtId="0" fontId="42" fillId="5" borderId="3" xfId="0" applyFont="1" applyFill="1" applyBorder="1" applyAlignment="1">
      <alignment vertical="center"/>
    </xf>
    <xf numFmtId="0" fontId="41" fillId="5" borderId="4" xfId="0" applyFont="1" applyFill="1" applyBorder="1"/>
    <xf numFmtId="0" fontId="41" fillId="5" borderId="5" xfId="0" applyFont="1" applyFill="1" applyBorder="1"/>
    <xf numFmtId="165" fontId="5" fillId="30" borderId="4" xfId="2" applyNumberFormat="1" applyFont="1" applyFill="1" applyBorder="1"/>
    <xf numFmtId="165" fontId="5" fillId="30" borderId="5" xfId="2" applyNumberFormat="1" applyFont="1" applyFill="1" applyBorder="1"/>
    <xf numFmtId="164" fontId="5" fillId="5" borderId="0" xfId="2" applyNumberFormat="1" applyFont="1" applyFill="1"/>
    <xf numFmtId="0" fontId="6" fillId="5" borderId="1" xfId="5" applyFont="1" applyFill="1" applyBorder="1" applyProtection="1"/>
    <xf numFmtId="0" fontId="5" fillId="5" borderId="10" xfId="5" applyFont="1" applyFill="1" applyBorder="1" applyProtection="1"/>
    <xf numFmtId="0" fontId="5" fillId="5" borderId="0" xfId="5" applyFont="1" applyFill="1" applyBorder="1" applyProtection="1"/>
    <xf numFmtId="0" fontId="6" fillId="5" borderId="7" xfId="5" applyFont="1" applyFill="1" applyBorder="1" applyProtection="1"/>
    <xf numFmtId="0" fontId="5" fillId="5" borderId="8" xfId="5" applyFont="1" applyFill="1" applyBorder="1" applyProtection="1"/>
    <xf numFmtId="0" fontId="5" fillId="5" borderId="6" xfId="5" applyFont="1" applyFill="1" applyBorder="1" applyProtection="1"/>
    <xf numFmtId="0" fontId="5" fillId="5" borderId="2" xfId="2" applyFont="1" applyFill="1" applyBorder="1"/>
    <xf numFmtId="10" fontId="5" fillId="31" borderId="5" xfId="3" applyNumberFormat="1" applyFont="1" applyFill="1" applyBorder="1" applyAlignment="1" applyProtection="1">
      <alignment horizontal="right"/>
      <protection locked="0"/>
    </xf>
    <xf numFmtId="10" fontId="6" fillId="5" borderId="12" xfId="3" applyNumberFormat="1" applyFont="1" applyFill="1" applyBorder="1"/>
    <xf numFmtId="10" fontId="6" fillId="5" borderId="13" xfId="3" applyNumberFormat="1" applyFont="1" applyFill="1" applyBorder="1"/>
    <xf numFmtId="0" fontId="5" fillId="5" borderId="0" xfId="2" applyFont="1" applyFill="1" applyAlignment="1">
      <alignment vertical="justify" wrapText="1"/>
    </xf>
    <xf numFmtId="3" fontId="5" fillId="5" borderId="11" xfId="2" applyNumberFormat="1" applyFont="1" applyFill="1" applyBorder="1"/>
    <xf numFmtId="10" fontId="5" fillId="29" borderId="9" xfId="3" applyNumberFormat="1" applyFont="1" applyFill="1" applyBorder="1" applyAlignment="1">
      <alignment horizontal="right"/>
    </xf>
    <xf numFmtId="10" fontId="5" fillId="31" borderId="11" xfId="3" applyNumberFormat="1" applyFont="1" applyFill="1" applyBorder="1" applyAlignment="1" applyProtection="1">
      <alignment horizontal="center"/>
      <protection locked="0"/>
    </xf>
    <xf numFmtId="0" fontId="5" fillId="29" borderId="11" xfId="2" applyFont="1" applyFill="1" applyBorder="1"/>
    <xf numFmtId="43" fontId="5" fillId="29" borderId="13" xfId="2" applyNumberFormat="1" applyFont="1" applyFill="1" applyBorder="1"/>
    <xf numFmtId="43" fontId="5" fillId="29" borderId="13" xfId="1" applyNumberFormat="1" applyFont="1" applyFill="1" applyBorder="1"/>
    <xf numFmtId="164" fontId="5" fillId="29" borderId="13" xfId="4" applyNumberFormat="1" applyFont="1" applyFill="1" applyBorder="1"/>
    <xf numFmtId="10" fontId="5" fillId="29" borderId="13" xfId="3" applyNumberFormat="1" applyFont="1" applyFill="1" applyBorder="1" applyAlignment="1">
      <alignment horizontal="right"/>
    </xf>
    <xf numFmtId="0" fontId="5" fillId="31" borderId="0" xfId="2" applyFont="1" applyFill="1" applyBorder="1" applyProtection="1">
      <protection locked="0"/>
    </xf>
    <xf numFmtId="164" fontId="5" fillId="5" borderId="5" xfId="4" applyNumberFormat="1" applyFont="1" applyFill="1" applyBorder="1" applyProtection="1"/>
    <xf numFmtId="0" fontId="5" fillId="31" borderId="0" xfId="2" applyFont="1" applyFill="1" applyBorder="1" applyAlignment="1" applyProtection="1">
      <alignment horizontal="center"/>
      <protection locked="0"/>
    </xf>
    <xf numFmtId="0" fontId="5" fillId="31" borderId="11" xfId="2" applyFont="1" applyFill="1" applyBorder="1" applyAlignment="1" applyProtection="1">
      <alignment horizontal="center"/>
      <protection locked="0"/>
    </xf>
    <xf numFmtId="0" fontId="5" fillId="29" borderId="0" xfId="2" applyFont="1" applyFill="1" applyBorder="1" applyAlignment="1" applyProtection="1">
      <alignment horizontal="right"/>
    </xf>
    <xf numFmtId="10" fontId="5" fillId="29" borderId="0" xfId="3" applyNumberFormat="1" applyFont="1" applyFill="1" applyBorder="1" applyAlignment="1" applyProtection="1">
      <alignment horizontal="right"/>
    </xf>
    <xf numFmtId="10" fontId="5" fillId="29" borderId="11" xfId="3" applyNumberFormat="1" applyFont="1" applyFill="1" applyBorder="1" applyAlignment="1" applyProtection="1">
      <alignment horizontal="right"/>
    </xf>
    <xf numFmtId="0" fontId="5" fillId="5" borderId="10" xfId="2" applyFont="1" applyFill="1" applyBorder="1" applyAlignment="1">
      <alignment horizontal="justify" vertical="justify" wrapText="1"/>
    </xf>
    <xf numFmtId="0" fontId="5" fillId="5" borderId="0" xfId="2" applyFont="1" applyFill="1" applyBorder="1" applyAlignment="1">
      <alignment horizontal="justify" vertical="justify" wrapText="1"/>
    </xf>
    <xf numFmtId="0" fontId="5" fillId="5" borderId="11" xfId="2" applyFont="1" applyFill="1" applyBorder="1" applyAlignment="1">
      <alignment horizontal="justify" vertical="justify" wrapText="1"/>
    </xf>
    <xf numFmtId="0" fontId="5" fillId="5" borderId="10" xfId="2" applyFont="1" applyFill="1" applyBorder="1" applyAlignment="1">
      <alignment horizontal="justify" vertical="justify"/>
    </xf>
    <xf numFmtId="0" fontId="5" fillId="5" borderId="0" xfId="2" applyFont="1" applyFill="1" applyBorder="1" applyAlignment="1">
      <alignment horizontal="justify" vertical="justify"/>
    </xf>
    <xf numFmtId="0" fontId="5" fillId="5" borderId="11" xfId="2" applyFont="1" applyFill="1" applyBorder="1" applyAlignment="1">
      <alignment horizontal="justify" vertical="justify"/>
    </xf>
    <xf numFmtId="0" fontId="43" fillId="5" borderId="7" xfId="0" applyFont="1" applyFill="1" applyBorder="1" applyAlignment="1">
      <alignment horizontal="justify" vertical="center" wrapText="1"/>
    </xf>
    <xf numFmtId="0" fontId="43" fillId="5" borderId="8" xfId="0" applyFont="1" applyFill="1" applyBorder="1" applyAlignment="1">
      <alignment horizontal="justify" vertical="center" wrapText="1"/>
    </xf>
    <xf numFmtId="0" fontId="43" fillId="5" borderId="9" xfId="0" applyFont="1" applyFill="1" applyBorder="1" applyAlignment="1">
      <alignment horizontal="justify" vertical="center" wrapText="1"/>
    </xf>
    <xf numFmtId="0" fontId="43" fillId="5" borderId="10" xfId="0" applyFont="1" applyFill="1" applyBorder="1" applyAlignment="1">
      <alignment horizontal="justify" vertical="center" wrapText="1"/>
    </xf>
    <xf numFmtId="0" fontId="43" fillId="5" borderId="0" xfId="0" applyFont="1" applyFill="1" applyBorder="1" applyAlignment="1">
      <alignment horizontal="justify" vertical="center" wrapText="1"/>
    </xf>
    <xf numFmtId="0" fontId="43" fillId="5" borderId="11" xfId="0" applyFont="1" applyFill="1" applyBorder="1" applyAlignment="1">
      <alignment horizontal="justify" vertical="center" wrapText="1"/>
    </xf>
    <xf numFmtId="0" fontId="5" fillId="5" borderId="3" xfId="2" applyFont="1" applyFill="1" applyBorder="1" applyAlignment="1">
      <alignment horizontal="justify" vertical="justify" wrapText="1"/>
    </xf>
    <xf numFmtId="0" fontId="5" fillId="5" borderId="4" xfId="2" applyFont="1" applyFill="1" applyBorder="1" applyAlignment="1">
      <alignment horizontal="justify" vertical="justify" wrapText="1"/>
    </xf>
    <xf numFmtId="0" fontId="5" fillId="5" borderId="5" xfId="2" applyFont="1" applyFill="1" applyBorder="1" applyAlignment="1">
      <alignment horizontal="justify" vertical="justify" wrapText="1"/>
    </xf>
    <xf numFmtId="0" fontId="5" fillId="5" borderId="10" xfId="2" applyFont="1" applyFill="1" applyBorder="1" applyAlignment="1">
      <alignment horizontal="justify" vertical="justify" wrapText="1"/>
    </xf>
    <xf numFmtId="0" fontId="5" fillId="5" borderId="0" xfId="2" applyFont="1" applyFill="1" applyBorder="1" applyAlignment="1">
      <alignment horizontal="justify" vertical="justify" wrapText="1"/>
    </xf>
    <xf numFmtId="0" fontId="5" fillId="5" borderId="11" xfId="2" applyFont="1" applyFill="1" applyBorder="1" applyAlignment="1">
      <alignment horizontal="justify" vertical="justify" wrapText="1"/>
    </xf>
    <xf numFmtId="0" fontId="5" fillId="5" borderId="7" xfId="2" applyFont="1" applyFill="1" applyBorder="1" applyAlignment="1">
      <alignment horizontal="justify" vertical="justify" wrapText="1"/>
    </xf>
    <xf numFmtId="0" fontId="5" fillId="5" borderId="8" xfId="2" applyFont="1" applyFill="1" applyBorder="1" applyAlignment="1">
      <alignment horizontal="justify" vertical="justify" wrapText="1"/>
    </xf>
    <xf numFmtId="0" fontId="5" fillId="5" borderId="9" xfId="2" applyFont="1" applyFill="1" applyBorder="1" applyAlignment="1">
      <alignment horizontal="justify" vertical="justify" wrapText="1"/>
    </xf>
    <xf numFmtId="43" fontId="5" fillId="5" borderId="0" xfId="1" applyFont="1" applyFill="1"/>
  </cellXfs>
  <cellStyles count="40006">
    <cellStyle name="20% - Accent1 2" xfId="6"/>
    <cellStyle name="20% - Accent1 3" xfId="7"/>
    <cellStyle name="20% - Accent1 4" xfId="8"/>
    <cellStyle name="20% - Accent1 4 10" xfId="9"/>
    <cellStyle name="20% - Accent1 4 10 2" xfId="10"/>
    <cellStyle name="20% - Accent1 4 10 2 2" xfId="11"/>
    <cellStyle name="20% - Accent1 4 10 3" xfId="12"/>
    <cellStyle name="20% - Accent1 4 11" xfId="13"/>
    <cellStyle name="20% - Accent1 4 11 2" xfId="14"/>
    <cellStyle name="20% - Accent1 4 12" xfId="15"/>
    <cellStyle name="20% - Accent1 4 2" xfId="16"/>
    <cellStyle name="20% - Accent1 4 2 10" xfId="17"/>
    <cellStyle name="20% - Accent1 4 2 2" xfId="18"/>
    <cellStyle name="20% - Accent1 4 2 2 2" xfId="19"/>
    <cellStyle name="20% - Accent1 4 2 2 2 2" xfId="20"/>
    <cellStyle name="20% - Accent1 4 2 2 2 2 2" xfId="21"/>
    <cellStyle name="20% - Accent1 4 2 2 2 2 2 2" xfId="22"/>
    <cellStyle name="20% - Accent1 4 2 2 2 2 2 2 2" xfId="23"/>
    <cellStyle name="20% - Accent1 4 2 2 2 2 2 2 2 2" xfId="24"/>
    <cellStyle name="20% - Accent1 4 2 2 2 2 2 2 2 2 2" xfId="25"/>
    <cellStyle name="20% - Accent1 4 2 2 2 2 2 2 2 3" xfId="26"/>
    <cellStyle name="20% - Accent1 4 2 2 2 2 2 2 3" xfId="27"/>
    <cellStyle name="20% - Accent1 4 2 2 2 2 2 2 3 2" xfId="28"/>
    <cellStyle name="20% - Accent1 4 2 2 2 2 2 2 4" xfId="29"/>
    <cellStyle name="20% - Accent1 4 2 2 2 2 2 3" xfId="30"/>
    <cellStyle name="20% - Accent1 4 2 2 2 2 2 3 2" xfId="31"/>
    <cellStyle name="20% - Accent1 4 2 2 2 2 2 3 2 2" xfId="32"/>
    <cellStyle name="20% - Accent1 4 2 2 2 2 2 3 3" xfId="33"/>
    <cellStyle name="20% - Accent1 4 2 2 2 2 2 4" xfId="34"/>
    <cellStyle name="20% - Accent1 4 2 2 2 2 2 4 2" xfId="35"/>
    <cellStyle name="20% - Accent1 4 2 2 2 2 2 5" xfId="36"/>
    <cellStyle name="20% - Accent1 4 2 2 2 2 3" xfId="37"/>
    <cellStyle name="20% - Accent1 4 2 2 2 2 3 2" xfId="38"/>
    <cellStyle name="20% - Accent1 4 2 2 2 2 3 2 2" xfId="39"/>
    <cellStyle name="20% - Accent1 4 2 2 2 2 3 2 2 2" xfId="40"/>
    <cellStyle name="20% - Accent1 4 2 2 2 2 3 2 3" xfId="41"/>
    <cellStyle name="20% - Accent1 4 2 2 2 2 3 3" xfId="42"/>
    <cellStyle name="20% - Accent1 4 2 2 2 2 3 3 2" xfId="43"/>
    <cellStyle name="20% - Accent1 4 2 2 2 2 3 4" xfId="44"/>
    <cellStyle name="20% - Accent1 4 2 2 2 2 4" xfId="45"/>
    <cellStyle name="20% - Accent1 4 2 2 2 2 4 2" xfId="46"/>
    <cellStyle name="20% - Accent1 4 2 2 2 2 4 2 2" xfId="47"/>
    <cellStyle name="20% - Accent1 4 2 2 2 2 4 3" xfId="48"/>
    <cellStyle name="20% - Accent1 4 2 2 2 2 5" xfId="49"/>
    <cellStyle name="20% - Accent1 4 2 2 2 2 5 2" xfId="50"/>
    <cellStyle name="20% - Accent1 4 2 2 2 2 6" xfId="51"/>
    <cellStyle name="20% - Accent1 4 2 2 2 3" xfId="52"/>
    <cellStyle name="20% - Accent1 4 2 2 2 3 2" xfId="53"/>
    <cellStyle name="20% - Accent1 4 2 2 2 3 2 2" xfId="54"/>
    <cellStyle name="20% - Accent1 4 2 2 2 3 2 2 2" xfId="55"/>
    <cellStyle name="20% - Accent1 4 2 2 2 3 2 2 2 2" xfId="56"/>
    <cellStyle name="20% - Accent1 4 2 2 2 3 2 2 3" xfId="57"/>
    <cellStyle name="20% - Accent1 4 2 2 2 3 2 3" xfId="58"/>
    <cellStyle name="20% - Accent1 4 2 2 2 3 2 3 2" xfId="59"/>
    <cellStyle name="20% - Accent1 4 2 2 2 3 2 4" xfId="60"/>
    <cellStyle name="20% - Accent1 4 2 2 2 3 3" xfId="61"/>
    <cellStyle name="20% - Accent1 4 2 2 2 3 3 2" xfId="62"/>
    <cellStyle name="20% - Accent1 4 2 2 2 3 3 2 2" xfId="63"/>
    <cellStyle name="20% - Accent1 4 2 2 2 3 3 3" xfId="64"/>
    <cellStyle name="20% - Accent1 4 2 2 2 3 4" xfId="65"/>
    <cellStyle name="20% - Accent1 4 2 2 2 3 4 2" xfId="66"/>
    <cellStyle name="20% - Accent1 4 2 2 2 3 5" xfId="67"/>
    <cellStyle name="20% - Accent1 4 2 2 2 4" xfId="68"/>
    <cellStyle name="20% - Accent1 4 2 2 2 4 2" xfId="69"/>
    <cellStyle name="20% - Accent1 4 2 2 2 4 2 2" xfId="70"/>
    <cellStyle name="20% - Accent1 4 2 2 2 4 2 2 2" xfId="71"/>
    <cellStyle name="20% - Accent1 4 2 2 2 4 2 3" xfId="72"/>
    <cellStyle name="20% - Accent1 4 2 2 2 4 3" xfId="73"/>
    <cellStyle name="20% - Accent1 4 2 2 2 4 3 2" xfId="74"/>
    <cellStyle name="20% - Accent1 4 2 2 2 4 4" xfId="75"/>
    <cellStyle name="20% - Accent1 4 2 2 2 5" xfId="76"/>
    <cellStyle name="20% - Accent1 4 2 2 2 5 2" xfId="77"/>
    <cellStyle name="20% - Accent1 4 2 2 2 5 2 2" xfId="78"/>
    <cellStyle name="20% - Accent1 4 2 2 2 5 3" xfId="79"/>
    <cellStyle name="20% - Accent1 4 2 2 2 6" xfId="80"/>
    <cellStyle name="20% - Accent1 4 2 2 2 6 2" xfId="81"/>
    <cellStyle name="20% - Accent1 4 2 2 2 7" xfId="82"/>
    <cellStyle name="20% - Accent1 4 2 2 3" xfId="83"/>
    <cellStyle name="20% - Accent1 4 2 2 3 2" xfId="84"/>
    <cellStyle name="20% - Accent1 4 2 2 3 2 2" xfId="85"/>
    <cellStyle name="20% - Accent1 4 2 2 3 2 2 2" xfId="86"/>
    <cellStyle name="20% - Accent1 4 2 2 3 2 2 2 2" xfId="87"/>
    <cellStyle name="20% - Accent1 4 2 2 3 2 2 2 2 2" xfId="88"/>
    <cellStyle name="20% - Accent1 4 2 2 3 2 2 2 3" xfId="89"/>
    <cellStyle name="20% - Accent1 4 2 2 3 2 2 3" xfId="90"/>
    <cellStyle name="20% - Accent1 4 2 2 3 2 2 3 2" xfId="91"/>
    <cellStyle name="20% - Accent1 4 2 2 3 2 2 4" xfId="92"/>
    <cellStyle name="20% - Accent1 4 2 2 3 2 3" xfId="93"/>
    <cellStyle name="20% - Accent1 4 2 2 3 2 3 2" xfId="94"/>
    <cellStyle name="20% - Accent1 4 2 2 3 2 3 2 2" xfId="95"/>
    <cellStyle name="20% - Accent1 4 2 2 3 2 3 3" xfId="96"/>
    <cellStyle name="20% - Accent1 4 2 2 3 2 4" xfId="97"/>
    <cellStyle name="20% - Accent1 4 2 2 3 2 4 2" xfId="98"/>
    <cellStyle name="20% - Accent1 4 2 2 3 2 5" xfId="99"/>
    <cellStyle name="20% - Accent1 4 2 2 3 3" xfId="100"/>
    <cellStyle name="20% - Accent1 4 2 2 3 3 2" xfId="101"/>
    <cellStyle name="20% - Accent1 4 2 2 3 3 2 2" xfId="102"/>
    <cellStyle name="20% - Accent1 4 2 2 3 3 2 2 2" xfId="103"/>
    <cellStyle name="20% - Accent1 4 2 2 3 3 2 3" xfId="104"/>
    <cellStyle name="20% - Accent1 4 2 2 3 3 3" xfId="105"/>
    <cellStyle name="20% - Accent1 4 2 2 3 3 3 2" xfId="106"/>
    <cellStyle name="20% - Accent1 4 2 2 3 3 4" xfId="107"/>
    <cellStyle name="20% - Accent1 4 2 2 3 4" xfId="108"/>
    <cellStyle name="20% - Accent1 4 2 2 3 4 2" xfId="109"/>
    <cellStyle name="20% - Accent1 4 2 2 3 4 2 2" xfId="110"/>
    <cellStyle name="20% - Accent1 4 2 2 3 4 3" xfId="111"/>
    <cellStyle name="20% - Accent1 4 2 2 3 5" xfId="112"/>
    <cellStyle name="20% - Accent1 4 2 2 3 5 2" xfId="113"/>
    <cellStyle name="20% - Accent1 4 2 2 3 6" xfId="114"/>
    <cellStyle name="20% - Accent1 4 2 2 4" xfId="115"/>
    <cellStyle name="20% - Accent1 4 2 2 4 2" xfId="116"/>
    <cellStyle name="20% - Accent1 4 2 2 4 2 2" xfId="117"/>
    <cellStyle name="20% - Accent1 4 2 2 4 2 2 2" xfId="118"/>
    <cellStyle name="20% - Accent1 4 2 2 4 2 2 2 2" xfId="119"/>
    <cellStyle name="20% - Accent1 4 2 2 4 2 2 3" xfId="120"/>
    <cellStyle name="20% - Accent1 4 2 2 4 2 3" xfId="121"/>
    <cellStyle name="20% - Accent1 4 2 2 4 2 3 2" xfId="122"/>
    <cellStyle name="20% - Accent1 4 2 2 4 2 4" xfId="123"/>
    <cellStyle name="20% - Accent1 4 2 2 4 3" xfId="124"/>
    <cellStyle name="20% - Accent1 4 2 2 4 3 2" xfId="125"/>
    <cellStyle name="20% - Accent1 4 2 2 4 3 2 2" xfId="126"/>
    <cellStyle name="20% - Accent1 4 2 2 4 3 3" xfId="127"/>
    <cellStyle name="20% - Accent1 4 2 2 4 4" xfId="128"/>
    <cellStyle name="20% - Accent1 4 2 2 4 4 2" xfId="129"/>
    <cellStyle name="20% - Accent1 4 2 2 4 5" xfId="130"/>
    <cellStyle name="20% - Accent1 4 2 2 5" xfId="131"/>
    <cellStyle name="20% - Accent1 4 2 2 5 2" xfId="132"/>
    <cellStyle name="20% - Accent1 4 2 2 5 2 2" xfId="133"/>
    <cellStyle name="20% - Accent1 4 2 2 5 2 2 2" xfId="134"/>
    <cellStyle name="20% - Accent1 4 2 2 5 2 3" xfId="135"/>
    <cellStyle name="20% - Accent1 4 2 2 5 3" xfId="136"/>
    <cellStyle name="20% - Accent1 4 2 2 5 3 2" xfId="137"/>
    <cellStyle name="20% - Accent1 4 2 2 5 4" xfId="138"/>
    <cellStyle name="20% - Accent1 4 2 2 6" xfId="139"/>
    <cellStyle name="20% - Accent1 4 2 2 6 2" xfId="140"/>
    <cellStyle name="20% - Accent1 4 2 2 6 2 2" xfId="141"/>
    <cellStyle name="20% - Accent1 4 2 2 6 3" xfId="142"/>
    <cellStyle name="20% - Accent1 4 2 2 7" xfId="143"/>
    <cellStyle name="20% - Accent1 4 2 2 7 2" xfId="144"/>
    <cellStyle name="20% - Accent1 4 2 2 8" xfId="145"/>
    <cellStyle name="20% - Accent1 4 2 3" xfId="146"/>
    <cellStyle name="20% - Accent1 4 2 3 2" xfId="147"/>
    <cellStyle name="20% - Accent1 4 2 3 2 2" xfId="148"/>
    <cellStyle name="20% - Accent1 4 2 3 2 2 2" xfId="149"/>
    <cellStyle name="20% - Accent1 4 2 3 2 2 2 2" xfId="150"/>
    <cellStyle name="20% - Accent1 4 2 3 2 2 2 2 2" xfId="151"/>
    <cellStyle name="20% - Accent1 4 2 3 2 2 2 2 2 2" xfId="152"/>
    <cellStyle name="20% - Accent1 4 2 3 2 2 2 2 2 2 2" xfId="153"/>
    <cellStyle name="20% - Accent1 4 2 3 2 2 2 2 2 3" xfId="154"/>
    <cellStyle name="20% - Accent1 4 2 3 2 2 2 2 3" xfId="155"/>
    <cellStyle name="20% - Accent1 4 2 3 2 2 2 2 3 2" xfId="156"/>
    <cellStyle name="20% - Accent1 4 2 3 2 2 2 2 4" xfId="157"/>
    <cellStyle name="20% - Accent1 4 2 3 2 2 2 3" xfId="158"/>
    <cellStyle name="20% - Accent1 4 2 3 2 2 2 3 2" xfId="159"/>
    <cellStyle name="20% - Accent1 4 2 3 2 2 2 3 2 2" xfId="160"/>
    <cellStyle name="20% - Accent1 4 2 3 2 2 2 3 3" xfId="161"/>
    <cellStyle name="20% - Accent1 4 2 3 2 2 2 4" xfId="162"/>
    <cellStyle name="20% - Accent1 4 2 3 2 2 2 4 2" xfId="163"/>
    <cellStyle name="20% - Accent1 4 2 3 2 2 2 5" xfId="164"/>
    <cellStyle name="20% - Accent1 4 2 3 2 2 3" xfId="165"/>
    <cellStyle name="20% - Accent1 4 2 3 2 2 3 2" xfId="166"/>
    <cellStyle name="20% - Accent1 4 2 3 2 2 3 2 2" xfId="167"/>
    <cellStyle name="20% - Accent1 4 2 3 2 2 3 2 2 2" xfId="168"/>
    <cellStyle name="20% - Accent1 4 2 3 2 2 3 2 3" xfId="169"/>
    <cellStyle name="20% - Accent1 4 2 3 2 2 3 3" xfId="170"/>
    <cellStyle name="20% - Accent1 4 2 3 2 2 3 3 2" xfId="171"/>
    <cellStyle name="20% - Accent1 4 2 3 2 2 3 4" xfId="172"/>
    <cellStyle name="20% - Accent1 4 2 3 2 2 4" xfId="173"/>
    <cellStyle name="20% - Accent1 4 2 3 2 2 4 2" xfId="174"/>
    <cellStyle name="20% - Accent1 4 2 3 2 2 4 2 2" xfId="175"/>
    <cellStyle name="20% - Accent1 4 2 3 2 2 4 3" xfId="176"/>
    <cellStyle name="20% - Accent1 4 2 3 2 2 5" xfId="177"/>
    <cellStyle name="20% - Accent1 4 2 3 2 2 5 2" xfId="178"/>
    <cellStyle name="20% - Accent1 4 2 3 2 2 6" xfId="179"/>
    <cellStyle name="20% - Accent1 4 2 3 2 3" xfId="180"/>
    <cellStyle name="20% - Accent1 4 2 3 2 3 2" xfId="181"/>
    <cellStyle name="20% - Accent1 4 2 3 2 3 2 2" xfId="182"/>
    <cellStyle name="20% - Accent1 4 2 3 2 3 2 2 2" xfId="183"/>
    <cellStyle name="20% - Accent1 4 2 3 2 3 2 2 2 2" xfId="184"/>
    <cellStyle name="20% - Accent1 4 2 3 2 3 2 2 3" xfId="185"/>
    <cellStyle name="20% - Accent1 4 2 3 2 3 2 3" xfId="186"/>
    <cellStyle name="20% - Accent1 4 2 3 2 3 2 3 2" xfId="187"/>
    <cellStyle name="20% - Accent1 4 2 3 2 3 2 4" xfId="188"/>
    <cellStyle name="20% - Accent1 4 2 3 2 3 3" xfId="189"/>
    <cellStyle name="20% - Accent1 4 2 3 2 3 3 2" xfId="190"/>
    <cellStyle name="20% - Accent1 4 2 3 2 3 3 2 2" xfId="191"/>
    <cellStyle name="20% - Accent1 4 2 3 2 3 3 3" xfId="192"/>
    <cellStyle name="20% - Accent1 4 2 3 2 3 4" xfId="193"/>
    <cellStyle name="20% - Accent1 4 2 3 2 3 4 2" xfId="194"/>
    <cellStyle name="20% - Accent1 4 2 3 2 3 5" xfId="195"/>
    <cellStyle name="20% - Accent1 4 2 3 2 4" xfId="196"/>
    <cellStyle name="20% - Accent1 4 2 3 2 4 2" xfId="197"/>
    <cellStyle name="20% - Accent1 4 2 3 2 4 2 2" xfId="198"/>
    <cellStyle name="20% - Accent1 4 2 3 2 4 2 2 2" xfId="199"/>
    <cellStyle name="20% - Accent1 4 2 3 2 4 2 3" xfId="200"/>
    <cellStyle name="20% - Accent1 4 2 3 2 4 3" xfId="201"/>
    <cellStyle name="20% - Accent1 4 2 3 2 4 3 2" xfId="202"/>
    <cellStyle name="20% - Accent1 4 2 3 2 4 4" xfId="203"/>
    <cellStyle name="20% - Accent1 4 2 3 2 5" xfId="204"/>
    <cellStyle name="20% - Accent1 4 2 3 2 5 2" xfId="205"/>
    <cellStyle name="20% - Accent1 4 2 3 2 5 2 2" xfId="206"/>
    <cellStyle name="20% - Accent1 4 2 3 2 5 3" xfId="207"/>
    <cellStyle name="20% - Accent1 4 2 3 2 6" xfId="208"/>
    <cellStyle name="20% - Accent1 4 2 3 2 6 2" xfId="209"/>
    <cellStyle name="20% - Accent1 4 2 3 2 7" xfId="210"/>
    <cellStyle name="20% - Accent1 4 2 3 3" xfId="211"/>
    <cellStyle name="20% - Accent1 4 2 3 3 2" xfId="212"/>
    <cellStyle name="20% - Accent1 4 2 3 3 2 2" xfId="213"/>
    <cellStyle name="20% - Accent1 4 2 3 3 2 2 2" xfId="214"/>
    <cellStyle name="20% - Accent1 4 2 3 3 2 2 2 2" xfId="215"/>
    <cellStyle name="20% - Accent1 4 2 3 3 2 2 2 2 2" xfId="216"/>
    <cellStyle name="20% - Accent1 4 2 3 3 2 2 2 3" xfId="217"/>
    <cellStyle name="20% - Accent1 4 2 3 3 2 2 3" xfId="218"/>
    <cellStyle name="20% - Accent1 4 2 3 3 2 2 3 2" xfId="219"/>
    <cellStyle name="20% - Accent1 4 2 3 3 2 2 4" xfId="220"/>
    <cellStyle name="20% - Accent1 4 2 3 3 2 3" xfId="221"/>
    <cellStyle name="20% - Accent1 4 2 3 3 2 3 2" xfId="222"/>
    <cellStyle name="20% - Accent1 4 2 3 3 2 3 2 2" xfId="223"/>
    <cellStyle name="20% - Accent1 4 2 3 3 2 3 3" xfId="224"/>
    <cellStyle name="20% - Accent1 4 2 3 3 2 4" xfId="225"/>
    <cellStyle name="20% - Accent1 4 2 3 3 2 4 2" xfId="226"/>
    <cellStyle name="20% - Accent1 4 2 3 3 2 5" xfId="227"/>
    <cellStyle name="20% - Accent1 4 2 3 3 3" xfId="228"/>
    <cellStyle name="20% - Accent1 4 2 3 3 3 2" xfId="229"/>
    <cellStyle name="20% - Accent1 4 2 3 3 3 2 2" xfId="230"/>
    <cellStyle name="20% - Accent1 4 2 3 3 3 2 2 2" xfId="231"/>
    <cellStyle name="20% - Accent1 4 2 3 3 3 2 3" xfId="232"/>
    <cellStyle name="20% - Accent1 4 2 3 3 3 3" xfId="233"/>
    <cellStyle name="20% - Accent1 4 2 3 3 3 3 2" xfId="234"/>
    <cellStyle name="20% - Accent1 4 2 3 3 3 4" xfId="235"/>
    <cellStyle name="20% - Accent1 4 2 3 3 4" xfId="236"/>
    <cellStyle name="20% - Accent1 4 2 3 3 4 2" xfId="237"/>
    <cellStyle name="20% - Accent1 4 2 3 3 4 2 2" xfId="238"/>
    <cellStyle name="20% - Accent1 4 2 3 3 4 3" xfId="239"/>
    <cellStyle name="20% - Accent1 4 2 3 3 5" xfId="240"/>
    <cellStyle name="20% - Accent1 4 2 3 3 5 2" xfId="241"/>
    <cellStyle name="20% - Accent1 4 2 3 3 6" xfId="242"/>
    <cellStyle name="20% - Accent1 4 2 3 4" xfId="243"/>
    <cellStyle name="20% - Accent1 4 2 3 4 2" xfId="244"/>
    <cellStyle name="20% - Accent1 4 2 3 4 2 2" xfId="245"/>
    <cellStyle name="20% - Accent1 4 2 3 4 2 2 2" xfId="246"/>
    <cellStyle name="20% - Accent1 4 2 3 4 2 2 2 2" xfId="247"/>
    <cellStyle name="20% - Accent1 4 2 3 4 2 2 3" xfId="248"/>
    <cellStyle name="20% - Accent1 4 2 3 4 2 3" xfId="249"/>
    <cellStyle name="20% - Accent1 4 2 3 4 2 3 2" xfId="250"/>
    <cellStyle name="20% - Accent1 4 2 3 4 2 4" xfId="251"/>
    <cellStyle name="20% - Accent1 4 2 3 4 3" xfId="252"/>
    <cellStyle name="20% - Accent1 4 2 3 4 3 2" xfId="253"/>
    <cellStyle name="20% - Accent1 4 2 3 4 3 2 2" xfId="254"/>
    <cellStyle name="20% - Accent1 4 2 3 4 3 3" xfId="255"/>
    <cellStyle name="20% - Accent1 4 2 3 4 4" xfId="256"/>
    <cellStyle name="20% - Accent1 4 2 3 4 4 2" xfId="257"/>
    <cellStyle name="20% - Accent1 4 2 3 4 5" xfId="258"/>
    <cellStyle name="20% - Accent1 4 2 3 5" xfId="259"/>
    <cellStyle name="20% - Accent1 4 2 3 5 2" xfId="260"/>
    <cellStyle name="20% - Accent1 4 2 3 5 2 2" xfId="261"/>
    <cellStyle name="20% - Accent1 4 2 3 5 2 2 2" xfId="262"/>
    <cellStyle name="20% - Accent1 4 2 3 5 2 3" xfId="263"/>
    <cellStyle name="20% - Accent1 4 2 3 5 3" xfId="264"/>
    <cellStyle name="20% - Accent1 4 2 3 5 3 2" xfId="265"/>
    <cellStyle name="20% - Accent1 4 2 3 5 4" xfId="266"/>
    <cellStyle name="20% - Accent1 4 2 3 6" xfId="267"/>
    <cellStyle name="20% - Accent1 4 2 3 6 2" xfId="268"/>
    <cellStyle name="20% - Accent1 4 2 3 6 2 2" xfId="269"/>
    <cellStyle name="20% - Accent1 4 2 3 6 3" xfId="270"/>
    <cellStyle name="20% - Accent1 4 2 3 7" xfId="271"/>
    <cellStyle name="20% - Accent1 4 2 3 7 2" xfId="272"/>
    <cellStyle name="20% - Accent1 4 2 3 8" xfId="273"/>
    <cellStyle name="20% - Accent1 4 2 4" xfId="274"/>
    <cellStyle name="20% - Accent1 4 2 4 2" xfId="275"/>
    <cellStyle name="20% - Accent1 4 2 4 2 2" xfId="276"/>
    <cellStyle name="20% - Accent1 4 2 4 2 2 2" xfId="277"/>
    <cellStyle name="20% - Accent1 4 2 4 2 2 2 2" xfId="278"/>
    <cellStyle name="20% - Accent1 4 2 4 2 2 2 2 2" xfId="279"/>
    <cellStyle name="20% - Accent1 4 2 4 2 2 2 2 2 2" xfId="280"/>
    <cellStyle name="20% - Accent1 4 2 4 2 2 2 2 3" xfId="281"/>
    <cellStyle name="20% - Accent1 4 2 4 2 2 2 3" xfId="282"/>
    <cellStyle name="20% - Accent1 4 2 4 2 2 2 3 2" xfId="283"/>
    <cellStyle name="20% - Accent1 4 2 4 2 2 2 4" xfId="284"/>
    <cellStyle name="20% - Accent1 4 2 4 2 2 3" xfId="285"/>
    <cellStyle name="20% - Accent1 4 2 4 2 2 3 2" xfId="286"/>
    <cellStyle name="20% - Accent1 4 2 4 2 2 3 2 2" xfId="287"/>
    <cellStyle name="20% - Accent1 4 2 4 2 2 3 3" xfId="288"/>
    <cellStyle name="20% - Accent1 4 2 4 2 2 4" xfId="289"/>
    <cellStyle name="20% - Accent1 4 2 4 2 2 4 2" xfId="290"/>
    <cellStyle name="20% - Accent1 4 2 4 2 2 5" xfId="291"/>
    <cellStyle name="20% - Accent1 4 2 4 2 3" xfId="292"/>
    <cellStyle name="20% - Accent1 4 2 4 2 3 2" xfId="293"/>
    <cellStyle name="20% - Accent1 4 2 4 2 3 2 2" xfId="294"/>
    <cellStyle name="20% - Accent1 4 2 4 2 3 2 2 2" xfId="295"/>
    <cellStyle name="20% - Accent1 4 2 4 2 3 2 3" xfId="296"/>
    <cellStyle name="20% - Accent1 4 2 4 2 3 3" xfId="297"/>
    <cellStyle name="20% - Accent1 4 2 4 2 3 3 2" xfId="298"/>
    <cellStyle name="20% - Accent1 4 2 4 2 3 4" xfId="299"/>
    <cellStyle name="20% - Accent1 4 2 4 2 4" xfId="300"/>
    <cellStyle name="20% - Accent1 4 2 4 2 4 2" xfId="301"/>
    <cellStyle name="20% - Accent1 4 2 4 2 4 2 2" xfId="302"/>
    <cellStyle name="20% - Accent1 4 2 4 2 4 3" xfId="303"/>
    <cellStyle name="20% - Accent1 4 2 4 2 5" xfId="304"/>
    <cellStyle name="20% - Accent1 4 2 4 2 5 2" xfId="305"/>
    <cellStyle name="20% - Accent1 4 2 4 2 6" xfId="306"/>
    <cellStyle name="20% - Accent1 4 2 4 3" xfId="307"/>
    <cellStyle name="20% - Accent1 4 2 4 3 2" xfId="308"/>
    <cellStyle name="20% - Accent1 4 2 4 3 2 2" xfId="309"/>
    <cellStyle name="20% - Accent1 4 2 4 3 2 2 2" xfId="310"/>
    <cellStyle name="20% - Accent1 4 2 4 3 2 2 2 2" xfId="311"/>
    <cellStyle name="20% - Accent1 4 2 4 3 2 2 3" xfId="312"/>
    <cellStyle name="20% - Accent1 4 2 4 3 2 3" xfId="313"/>
    <cellStyle name="20% - Accent1 4 2 4 3 2 3 2" xfId="314"/>
    <cellStyle name="20% - Accent1 4 2 4 3 2 4" xfId="315"/>
    <cellStyle name="20% - Accent1 4 2 4 3 3" xfId="316"/>
    <cellStyle name="20% - Accent1 4 2 4 3 3 2" xfId="317"/>
    <cellStyle name="20% - Accent1 4 2 4 3 3 2 2" xfId="318"/>
    <cellStyle name="20% - Accent1 4 2 4 3 3 3" xfId="319"/>
    <cellStyle name="20% - Accent1 4 2 4 3 4" xfId="320"/>
    <cellStyle name="20% - Accent1 4 2 4 3 4 2" xfId="321"/>
    <cellStyle name="20% - Accent1 4 2 4 3 5" xfId="322"/>
    <cellStyle name="20% - Accent1 4 2 4 4" xfId="323"/>
    <cellStyle name="20% - Accent1 4 2 4 4 2" xfId="324"/>
    <cellStyle name="20% - Accent1 4 2 4 4 2 2" xfId="325"/>
    <cellStyle name="20% - Accent1 4 2 4 4 2 2 2" xfId="326"/>
    <cellStyle name="20% - Accent1 4 2 4 4 2 3" xfId="327"/>
    <cellStyle name="20% - Accent1 4 2 4 4 3" xfId="328"/>
    <cellStyle name="20% - Accent1 4 2 4 4 3 2" xfId="329"/>
    <cellStyle name="20% - Accent1 4 2 4 4 4" xfId="330"/>
    <cellStyle name="20% - Accent1 4 2 4 5" xfId="331"/>
    <cellStyle name="20% - Accent1 4 2 4 5 2" xfId="332"/>
    <cellStyle name="20% - Accent1 4 2 4 5 2 2" xfId="333"/>
    <cellStyle name="20% - Accent1 4 2 4 5 3" xfId="334"/>
    <cellStyle name="20% - Accent1 4 2 4 6" xfId="335"/>
    <cellStyle name="20% - Accent1 4 2 4 6 2" xfId="336"/>
    <cellStyle name="20% - Accent1 4 2 4 7" xfId="337"/>
    <cellStyle name="20% - Accent1 4 2 5" xfId="338"/>
    <cellStyle name="20% - Accent1 4 2 5 2" xfId="339"/>
    <cellStyle name="20% - Accent1 4 2 5 2 2" xfId="340"/>
    <cellStyle name="20% - Accent1 4 2 5 2 2 2" xfId="341"/>
    <cellStyle name="20% - Accent1 4 2 5 2 2 2 2" xfId="342"/>
    <cellStyle name="20% - Accent1 4 2 5 2 2 2 2 2" xfId="343"/>
    <cellStyle name="20% - Accent1 4 2 5 2 2 2 3" xfId="344"/>
    <cellStyle name="20% - Accent1 4 2 5 2 2 3" xfId="345"/>
    <cellStyle name="20% - Accent1 4 2 5 2 2 3 2" xfId="346"/>
    <cellStyle name="20% - Accent1 4 2 5 2 2 4" xfId="347"/>
    <cellStyle name="20% - Accent1 4 2 5 2 3" xfId="348"/>
    <cellStyle name="20% - Accent1 4 2 5 2 3 2" xfId="349"/>
    <cellStyle name="20% - Accent1 4 2 5 2 3 2 2" xfId="350"/>
    <cellStyle name="20% - Accent1 4 2 5 2 3 3" xfId="351"/>
    <cellStyle name="20% - Accent1 4 2 5 2 4" xfId="352"/>
    <cellStyle name="20% - Accent1 4 2 5 2 4 2" xfId="353"/>
    <cellStyle name="20% - Accent1 4 2 5 2 5" xfId="354"/>
    <cellStyle name="20% - Accent1 4 2 5 3" xfId="355"/>
    <cellStyle name="20% - Accent1 4 2 5 3 2" xfId="356"/>
    <cellStyle name="20% - Accent1 4 2 5 3 2 2" xfId="357"/>
    <cellStyle name="20% - Accent1 4 2 5 3 2 2 2" xfId="358"/>
    <cellStyle name="20% - Accent1 4 2 5 3 2 3" xfId="359"/>
    <cellStyle name="20% - Accent1 4 2 5 3 3" xfId="360"/>
    <cellStyle name="20% - Accent1 4 2 5 3 3 2" xfId="361"/>
    <cellStyle name="20% - Accent1 4 2 5 3 4" xfId="362"/>
    <cellStyle name="20% - Accent1 4 2 5 4" xfId="363"/>
    <cellStyle name="20% - Accent1 4 2 5 4 2" xfId="364"/>
    <cellStyle name="20% - Accent1 4 2 5 4 2 2" xfId="365"/>
    <cellStyle name="20% - Accent1 4 2 5 4 3" xfId="366"/>
    <cellStyle name="20% - Accent1 4 2 5 5" xfId="367"/>
    <cellStyle name="20% - Accent1 4 2 5 5 2" xfId="368"/>
    <cellStyle name="20% - Accent1 4 2 5 6" xfId="369"/>
    <cellStyle name="20% - Accent1 4 2 6" xfId="370"/>
    <cellStyle name="20% - Accent1 4 2 6 2" xfId="371"/>
    <cellStyle name="20% - Accent1 4 2 6 2 2" xfId="372"/>
    <cellStyle name="20% - Accent1 4 2 6 2 2 2" xfId="373"/>
    <cellStyle name="20% - Accent1 4 2 6 2 2 2 2" xfId="374"/>
    <cellStyle name="20% - Accent1 4 2 6 2 2 3" xfId="375"/>
    <cellStyle name="20% - Accent1 4 2 6 2 3" xfId="376"/>
    <cellStyle name="20% - Accent1 4 2 6 2 3 2" xfId="377"/>
    <cellStyle name="20% - Accent1 4 2 6 2 4" xfId="378"/>
    <cellStyle name="20% - Accent1 4 2 6 3" xfId="379"/>
    <cellStyle name="20% - Accent1 4 2 6 3 2" xfId="380"/>
    <cellStyle name="20% - Accent1 4 2 6 3 2 2" xfId="381"/>
    <cellStyle name="20% - Accent1 4 2 6 3 3" xfId="382"/>
    <cellStyle name="20% - Accent1 4 2 6 4" xfId="383"/>
    <cellStyle name="20% - Accent1 4 2 6 4 2" xfId="384"/>
    <cellStyle name="20% - Accent1 4 2 6 5" xfId="385"/>
    <cellStyle name="20% - Accent1 4 2 7" xfId="386"/>
    <cellStyle name="20% - Accent1 4 2 7 2" xfId="387"/>
    <cellStyle name="20% - Accent1 4 2 7 2 2" xfId="388"/>
    <cellStyle name="20% - Accent1 4 2 7 2 2 2" xfId="389"/>
    <cellStyle name="20% - Accent1 4 2 7 2 3" xfId="390"/>
    <cellStyle name="20% - Accent1 4 2 7 3" xfId="391"/>
    <cellStyle name="20% - Accent1 4 2 7 3 2" xfId="392"/>
    <cellStyle name="20% - Accent1 4 2 7 4" xfId="393"/>
    <cellStyle name="20% - Accent1 4 2 8" xfId="394"/>
    <cellStyle name="20% - Accent1 4 2 8 2" xfId="395"/>
    <cellStyle name="20% - Accent1 4 2 8 2 2" xfId="396"/>
    <cellStyle name="20% - Accent1 4 2 8 3" xfId="397"/>
    <cellStyle name="20% - Accent1 4 2 9" xfId="398"/>
    <cellStyle name="20% - Accent1 4 2 9 2" xfId="399"/>
    <cellStyle name="20% - Accent1 4 3" xfId="400"/>
    <cellStyle name="20% - Accent1 4 3 10" xfId="401"/>
    <cellStyle name="20% - Accent1 4 3 2" xfId="402"/>
    <cellStyle name="20% - Accent1 4 3 2 2" xfId="403"/>
    <cellStyle name="20% - Accent1 4 3 2 2 2" xfId="404"/>
    <cellStyle name="20% - Accent1 4 3 2 2 2 2" xfId="405"/>
    <cellStyle name="20% - Accent1 4 3 2 2 2 2 2" xfId="406"/>
    <cellStyle name="20% - Accent1 4 3 2 2 2 2 2 2" xfId="407"/>
    <cellStyle name="20% - Accent1 4 3 2 2 2 2 2 2 2" xfId="408"/>
    <cellStyle name="20% - Accent1 4 3 2 2 2 2 2 2 2 2" xfId="409"/>
    <cellStyle name="20% - Accent1 4 3 2 2 2 2 2 2 3" xfId="410"/>
    <cellStyle name="20% - Accent1 4 3 2 2 2 2 2 3" xfId="411"/>
    <cellStyle name="20% - Accent1 4 3 2 2 2 2 2 3 2" xfId="412"/>
    <cellStyle name="20% - Accent1 4 3 2 2 2 2 2 4" xfId="413"/>
    <cellStyle name="20% - Accent1 4 3 2 2 2 2 3" xfId="414"/>
    <cellStyle name="20% - Accent1 4 3 2 2 2 2 3 2" xfId="415"/>
    <cellStyle name="20% - Accent1 4 3 2 2 2 2 3 2 2" xfId="416"/>
    <cellStyle name="20% - Accent1 4 3 2 2 2 2 3 3" xfId="417"/>
    <cellStyle name="20% - Accent1 4 3 2 2 2 2 4" xfId="418"/>
    <cellStyle name="20% - Accent1 4 3 2 2 2 2 4 2" xfId="419"/>
    <cellStyle name="20% - Accent1 4 3 2 2 2 2 5" xfId="420"/>
    <cellStyle name="20% - Accent1 4 3 2 2 2 3" xfId="421"/>
    <cellStyle name="20% - Accent1 4 3 2 2 2 3 2" xfId="422"/>
    <cellStyle name="20% - Accent1 4 3 2 2 2 3 2 2" xfId="423"/>
    <cellStyle name="20% - Accent1 4 3 2 2 2 3 2 2 2" xfId="424"/>
    <cellStyle name="20% - Accent1 4 3 2 2 2 3 2 3" xfId="425"/>
    <cellStyle name="20% - Accent1 4 3 2 2 2 3 3" xfId="426"/>
    <cellStyle name="20% - Accent1 4 3 2 2 2 3 3 2" xfId="427"/>
    <cellStyle name="20% - Accent1 4 3 2 2 2 3 4" xfId="428"/>
    <cellStyle name="20% - Accent1 4 3 2 2 2 4" xfId="429"/>
    <cellStyle name="20% - Accent1 4 3 2 2 2 4 2" xfId="430"/>
    <cellStyle name="20% - Accent1 4 3 2 2 2 4 2 2" xfId="431"/>
    <cellStyle name="20% - Accent1 4 3 2 2 2 4 3" xfId="432"/>
    <cellStyle name="20% - Accent1 4 3 2 2 2 5" xfId="433"/>
    <cellStyle name="20% - Accent1 4 3 2 2 2 5 2" xfId="434"/>
    <cellStyle name="20% - Accent1 4 3 2 2 2 6" xfId="435"/>
    <cellStyle name="20% - Accent1 4 3 2 2 3" xfId="436"/>
    <cellStyle name="20% - Accent1 4 3 2 2 3 2" xfId="437"/>
    <cellStyle name="20% - Accent1 4 3 2 2 3 2 2" xfId="438"/>
    <cellStyle name="20% - Accent1 4 3 2 2 3 2 2 2" xfId="439"/>
    <cellStyle name="20% - Accent1 4 3 2 2 3 2 2 2 2" xfId="440"/>
    <cellStyle name="20% - Accent1 4 3 2 2 3 2 2 3" xfId="441"/>
    <cellStyle name="20% - Accent1 4 3 2 2 3 2 3" xfId="442"/>
    <cellStyle name="20% - Accent1 4 3 2 2 3 2 3 2" xfId="443"/>
    <cellStyle name="20% - Accent1 4 3 2 2 3 2 4" xfId="444"/>
    <cellStyle name="20% - Accent1 4 3 2 2 3 3" xfId="445"/>
    <cellStyle name="20% - Accent1 4 3 2 2 3 3 2" xfId="446"/>
    <cellStyle name="20% - Accent1 4 3 2 2 3 3 2 2" xfId="447"/>
    <cellStyle name="20% - Accent1 4 3 2 2 3 3 3" xfId="448"/>
    <cellStyle name="20% - Accent1 4 3 2 2 3 4" xfId="449"/>
    <cellStyle name="20% - Accent1 4 3 2 2 3 4 2" xfId="450"/>
    <cellStyle name="20% - Accent1 4 3 2 2 3 5" xfId="451"/>
    <cellStyle name="20% - Accent1 4 3 2 2 4" xfId="452"/>
    <cellStyle name="20% - Accent1 4 3 2 2 4 2" xfId="453"/>
    <cellStyle name="20% - Accent1 4 3 2 2 4 2 2" xfId="454"/>
    <cellStyle name="20% - Accent1 4 3 2 2 4 2 2 2" xfId="455"/>
    <cellStyle name="20% - Accent1 4 3 2 2 4 2 3" xfId="456"/>
    <cellStyle name="20% - Accent1 4 3 2 2 4 3" xfId="457"/>
    <cellStyle name="20% - Accent1 4 3 2 2 4 3 2" xfId="458"/>
    <cellStyle name="20% - Accent1 4 3 2 2 4 4" xfId="459"/>
    <cellStyle name="20% - Accent1 4 3 2 2 5" xfId="460"/>
    <cellStyle name="20% - Accent1 4 3 2 2 5 2" xfId="461"/>
    <cellStyle name="20% - Accent1 4 3 2 2 5 2 2" xfId="462"/>
    <cellStyle name="20% - Accent1 4 3 2 2 5 3" xfId="463"/>
    <cellStyle name="20% - Accent1 4 3 2 2 6" xfId="464"/>
    <cellStyle name="20% - Accent1 4 3 2 2 6 2" xfId="465"/>
    <cellStyle name="20% - Accent1 4 3 2 2 7" xfId="466"/>
    <cellStyle name="20% - Accent1 4 3 2 3" xfId="467"/>
    <cellStyle name="20% - Accent1 4 3 2 3 2" xfId="468"/>
    <cellStyle name="20% - Accent1 4 3 2 3 2 2" xfId="469"/>
    <cellStyle name="20% - Accent1 4 3 2 3 2 2 2" xfId="470"/>
    <cellStyle name="20% - Accent1 4 3 2 3 2 2 2 2" xfId="471"/>
    <cellStyle name="20% - Accent1 4 3 2 3 2 2 2 2 2" xfId="472"/>
    <cellStyle name="20% - Accent1 4 3 2 3 2 2 2 3" xfId="473"/>
    <cellStyle name="20% - Accent1 4 3 2 3 2 2 3" xfId="474"/>
    <cellStyle name="20% - Accent1 4 3 2 3 2 2 3 2" xfId="475"/>
    <cellStyle name="20% - Accent1 4 3 2 3 2 2 4" xfId="476"/>
    <cellStyle name="20% - Accent1 4 3 2 3 2 3" xfId="477"/>
    <cellStyle name="20% - Accent1 4 3 2 3 2 3 2" xfId="478"/>
    <cellStyle name="20% - Accent1 4 3 2 3 2 3 2 2" xfId="479"/>
    <cellStyle name="20% - Accent1 4 3 2 3 2 3 3" xfId="480"/>
    <cellStyle name="20% - Accent1 4 3 2 3 2 4" xfId="481"/>
    <cellStyle name="20% - Accent1 4 3 2 3 2 4 2" xfId="482"/>
    <cellStyle name="20% - Accent1 4 3 2 3 2 5" xfId="483"/>
    <cellStyle name="20% - Accent1 4 3 2 3 3" xfId="484"/>
    <cellStyle name="20% - Accent1 4 3 2 3 3 2" xfId="485"/>
    <cellStyle name="20% - Accent1 4 3 2 3 3 2 2" xfId="486"/>
    <cellStyle name="20% - Accent1 4 3 2 3 3 2 2 2" xfId="487"/>
    <cellStyle name="20% - Accent1 4 3 2 3 3 2 3" xfId="488"/>
    <cellStyle name="20% - Accent1 4 3 2 3 3 3" xfId="489"/>
    <cellStyle name="20% - Accent1 4 3 2 3 3 3 2" xfId="490"/>
    <cellStyle name="20% - Accent1 4 3 2 3 3 4" xfId="491"/>
    <cellStyle name="20% - Accent1 4 3 2 3 4" xfId="492"/>
    <cellStyle name="20% - Accent1 4 3 2 3 4 2" xfId="493"/>
    <cellStyle name="20% - Accent1 4 3 2 3 4 2 2" xfId="494"/>
    <cellStyle name="20% - Accent1 4 3 2 3 4 3" xfId="495"/>
    <cellStyle name="20% - Accent1 4 3 2 3 5" xfId="496"/>
    <cellStyle name="20% - Accent1 4 3 2 3 5 2" xfId="497"/>
    <cellStyle name="20% - Accent1 4 3 2 3 6" xfId="498"/>
    <cellStyle name="20% - Accent1 4 3 2 4" xfId="499"/>
    <cellStyle name="20% - Accent1 4 3 2 4 2" xfId="500"/>
    <cellStyle name="20% - Accent1 4 3 2 4 2 2" xfId="501"/>
    <cellStyle name="20% - Accent1 4 3 2 4 2 2 2" xfId="502"/>
    <cellStyle name="20% - Accent1 4 3 2 4 2 2 2 2" xfId="503"/>
    <cellStyle name="20% - Accent1 4 3 2 4 2 2 3" xfId="504"/>
    <cellStyle name="20% - Accent1 4 3 2 4 2 3" xfId="505"/>
    <cellStyle name="20% - Accent1 4 3 2 4 2 3 2" xfId="506"/>
    <cellStyle name="20% - Accent1 4 3 2 4 2 4" xfId="507"/>
    <cellStyle name="20% - Accent1 4 3 2 4 3" xfId="508"/>
    <cellStyle name="20% - Accent1 4 3 2 4 3 2" xfId="509"/>
    <cellStyle name="20% - Accent1 4 3 2 4 3 2 2" xfId="510"/>
    <cellStyle name="20% - Accent1 4 3 2 4 3 3" xfId="511"/>
    <cellStyle name="20% - Accent1 4 3 2 4 4" xfId="512"/>
    <cellStyle name="20% - Accent1 4 3 2 4 4 2" xfId="513"/>
    <cellStyle name="20% - Accent1 4 3 2 4 5" xfId="514"/>
    <cellStyle name="20% - Accent1 4 3 2 5" xfId="515"/>
    <cellStyle name="20% - Accent1 4 3 2 5 2" xfId="516"/>
    <cellStyle name="20% - Accent1 4 3 2 5 2 2" xfId="517"/>
    <cellStyle name="20% - Accent1 4 3 2 5 2 2 2" xfId="518"/>
    <cellStyle name="20% - Accent1 4 3 2 5 2 3" xfId="519"/>
    <cellStyle name="20% - Accent1 4 3 2 5 3" xfId="520"/>
    <cellStyle name="20% - Accent1 4 3 2 5 3 2" xfId="521"/>
    <cellStyle name="20% - Accent1 4 3 2 5 4" xfId="522"/>
    <cellStyle name="20% - Accent1 4 3 2 6" xfId="523"/>
    <cellStyle name="20% - Accent1 4 3 2 6 2" xfId="524"/>
    <cellStyle name="20% - Accent1 4 3 2 6 2 2" xfId="525"/>
    <cellStyle name="20% - Accent1 4 3 2 6 3" xfId="526"/>
    <cellStyle name="20% - Accent1 4 3 2 7" xfId="527"/>
    <cellStyle name="20% - Accent1 4 3 2 7 2" xfId="528"/>
    <cellStyle name="20% - Accent1 4 3 2 8" xfId="529"/>
    <cellStyle name="20% - Accent1 4 3 3" xfId="530"/>
    <cellStyle name="20% - Accent1 4 3 3 2" xfId="531"/>
    <cellStyle name="20% - Accent1 4 3 3 2 2" xfId="532"/>
    <cellStyle name="20% - Accent1 4 3 3 2 2 2" xfId="533"/>
    <cellStyle name="20% - Accent1 4 3 3 2 2 2 2" xfId="534"/>
    <cellStyle name="20% - Accent1 4 3 3 2 2 2 2 2" xfId="535"/>
    <cellStyle name="20% - Accent1 4 3 3 2 2 2 2 2 2" xfId="536"/>
    <cellStyle name="20% - Accent1 4 3 3 2 2 2 2 2 2 2" xfId="537"/>
    <cellStyle name="20% - Accent1 4 3 3 2 2 2 2 2 3" xfId="538"/>
    <cellStyle name="20% - Accent1 4 3 3 2 2 2 2 3" xfId="539"/>
    <cellStyle name="20% - Accent1 4 3 3 2 2 2 2 3 2" xfId="540"/>
    <cellStyle name="20% - Accent1 4 3 3 2 2 2 2 4" xfId="541"/>
    <cellStyle name="20% - Accent1 4 3 3 2 2 2 3" xfId="542"/>
    <cellStyle name="20% - Accent1 4 3 3 2 2 2 3 2" xfId="543"/>
    <cellStyle name="20% - Accent1 4 3 3 2 2 2 3 2 2" xfId="544"/>
    <cellStyle name="20% - Accent1 4 3 3 2 2 2 3 3" xfId="545"/>
    <cellStyle name="20% - Accent1 4 3 3 2 2 2 4" xfId="546"/>
    <cellStyle name="20% - Accent1 4 3 3 2 2 2 4 2" xfId="547"/>
    <cellStyle name="20% - Accent1 4 3 3 2 2 2 5" xfId="548"/>
    <cellStyle name="20% - Accent1 4 3 3 2 2 3" xfId="549"/>
    <cellStyle name="20% - Accent1 4 3 3 2 2 3 2" xfId="550"/>
    <cellStyle name="20% - Accent1 4 3 3 2 2 3 2 2" xfId="551"/>
    <cellStyle name="20% - Accent1 4 3 3 2 2 3 2 2 2" xfId="552"/>
    <cellStyle name="20% - Accent1 4 3 3 2 2 3 2 3" xfId="553"/>
    <cellStyle name="20% - Accent1 4 3 3 2 2 3 3" xfId="554"/>
    <cellStyle name="20% - Accent1 4 3 3 2 2 3 3 2" xfId="555"/>
    <cellStyle name="20% - Accent1 4 3 3 2 2 3 4" xfId="556"/>
    <cellStyle name="20% - Accent1 4 3 3 2 2 4" xfId="557"/>
    <cellStyle name="20% - Accent1 4 3 3 2 2 4 2" xfId="558"/>
    <cellStyle name="20% - Accent1 4 3 3 2 2 4 2 2" xfId="559"/>
    <cellStyle name="20% - Accent1 4 3 3 2 2 4 3" xfId="560"/>
    <cellStyle name="20% - Accent1 4 3 3 2 2 5" xfId="561"/>
    <cellStyle name="20% - Accent1 4 3 3 2 2 5 2" xfId="562"/>
    <cellStyle name="20% - Accent1 4 3 3 2 2 6" xfId="563"/>
    <cellStyle name="20% - Accent1 4 3 3 2 3" xfId="564"/>
    <cellStyle name="20% - Accent1 4 3 3 2 3 2" xfId="565"/>
    <cellStyle name="20% - Accent1 4 3 3 2 3 2 2" xfId="566"/>
    <cellStyle name="20% - Accent1 4 3 3 2 3 2 2 2" xfId="567"/>
    <cellStyle name="20% - Accent1 4 3 3 2 3 2 2 2 2" xfId="568"/>
    <cellStyle name="20% - Accent1 4 3 3 2 3 2 2 3" xfId="569"/>
    <cellStyle name="20% - Accent1 4 3 3 2 3 2 3" xfId="570"/>
    <cellStyle name="20% - Accent1 4 3 3 2 3 2 3 2" xfId="571"/>
    <cellStyle name="20% - Accent1 4 3 3 2 3 2 4" xfId="572"/>
    <cellStyle name="20% - Accent1 4 3 3 2 3 3" xfId="573"/>
    <cellStyle name="20% - Accent1 4 3 3 2 3 3 2" xfId="574"/>
    <cellStyle name="20% - Accent1 4 3 3 2 3 3 2 2" xfId="575"/>
    <cellStyle name="20% - Accent1 4 3 3 2 3 3 3" xfId="576"/>
    <cellStyle name="20% - Accent1 4 3 3 2 3 4" xfId="577"/>
    <cellStyle name="20% - Accent1 4 3 3 2 3 4 2" xfId="578"/>
    <cellStyle name="20% - Accent1 4 3 3 2 3 5" xfId="579"/>
    <cellStyle name="20% - Accent1 4 3 3 2 4" xfId="580"/>
    <cellStyle name="20% - Accent1 4 3 3 2 4 2" xfId="581"/>
    <cellStyle name="20% - Accent1 4 3 3 2 4 2 2" xfId="582"/>
    <cellStyle name="20% - Accent1 4 3 3 2 4 2 2 2" xfId="583"/>
    <cellStyle name="20% - Accent1 4 3 3 2 4 2 3" xfId="584"/>
    <cellStyle name="20% - Accent1 4 3 3 2 4 3" xfId="585"/>
    <cellStyle name="20% - Accent1 4 3 3 2 4 3 2" xfId="586"/>
    <cellStyle name="20% - Accent1 4 3 3 2 4 4" xfId="587"/>
    <cellStyle name="20% - Accent1 4 3 3 2 5" xfId="588"/>
    <cellStyle name="20% - Accent1 4 3 3 2 5 2" xfId="589"/>
    <cellStyle name="20% - Accent1 4 3 3 2 5 2 2" xfId="590"/>
    <cellStyle name="20% - Accent1 4 3 3 2 5 3" xfId="591"/>
    <cellStyle name="20% - Accent1 4 3 3 2 6" xfId="592"/>
    <cellStyle name="20% - Accent1 4 3 3 2 6 2" xfId="593"/>
    <cellStyle name="20% - Accent1 4 3 3 2 7" xfId="594"/>
    <cellStyle name="20% - Accent1 4 3 3 3" xfId="595"/>
    <cellStyle name="20% - Accent1 4 3 3 3 2" xfId="596"/>
    <cellStyle name="20% - Accent1 4 3 3 3 2 2" xfId="597"/>
    <cellStyle name="20% - Accent1 4 3 3 3 2 2 2" xfId="598"/>
    <cellStyle name="20% - Accent1 4 3 3 3 2 2 2 2" xfId="599"/>
    <cellStyle name="20% - Accent1 4 3 3 3 2 2 2 2 2" xfId="600"/>
    <cellStyle name="20% - Accent1 4 3 3 3 2 2 2 3" xfId="601"/>
    <cellStyle name="20% - Accent1 4 3 3 3 2 2 3" xfId="602"/>
    <cellStyle name="20% - Accent1 4 3 3 3 2 2 3 2" xfId="603"/>
    <cellStyle name="20% - Accent1 4 3 3 3 2 2 4" xfId="604"/>
    <cellStyle name="20% - Accent1 4 3 3 3 2 3" xfId="605"/>
    <cellStyle name="20% - Accent1 4 3 3 3 2 3 2" xfId="606"/>
    <cellStyle name="20% - Accent1 4 3 3 3 2 3 2 2" xfId="607"/>
    <cellStyle name="20% - Accent1 4 3 3 3 2 3 3" xfId="608"/>
    <cellStyle name="20% - Accent1 4 3 3 3 2 4" xfId="609"/>
    <cellStyle name="20% - Accent1 4 3 3 3 2 4 2" xfId="610"/>
    <cellStyle name="20% - Accent1 4 3 3 3 2 5" xfId="611"/>
    <cellStyle name="20% - Accent1 4 3 3 3 3" xfId="612"/>
    <cellStyle name="20% - Accent1 4 3 3 3 3 2" xfId="613"/>
    <cellStyle name="20% - Accent1 4 3 3 3 3 2 2" xfId="614"/>
    <cellStyle name="20% - Accent1 4 3 3 3 3 2 2 2" xfId="615"/>
    <cellStyle name="20% - Accent1 4 3 3 3 3 2 3" xfId="616"/>
    <cellStyle name="20% - Accent1 4 3 3 3 3 3" xfId="617"/>
    <cellStyle name="20% - Accent1 4 3 3 3 3 3 2" xfId="618"/>
    <cellStyle name="20% - Accent1 4 3 3 3 3 4" xfId="619"/>
    <cellStyle name="20% - Accent1 4 3 3 3 4" xfId="620"/>
    <cellStyle name="20% - Accent1 4 3 3 3 4 2" xfId="621"/>
    <cellStyle name="20% - Accent1 4 3 3 3 4 2 2" xfId="622"/>
    <cellStyle name="20% - Accent1 4 3 3 3 4 3" xfId="623"/>
    <cellStyle name="20% - Accent1 4 3 3 3 5" xfId="624"/>
    <cellStyle name="20% - Accent1 4 3 3 3 5 2" xfId="625"/>
    <cellStyle name="20% - Accent1 4 3 3 3 6" xfId="626"/>
    <cellStyle name="20% - Accent1 4 3 3 4" xfId="627"/>
    <cellStyle name="20% - Accent1 4 3 3 4 2" xfId="628"/>
    <cellStyle name="20% - Accent1 4 3 3 4 2 2" xfId="629"/>
    <cellStyle name="20% - Accent1 4 3 3 4 2 2 2" xfId="630"/>
    <cellStyle name="20% - Accent1 4 3 3 4 2 2 2 2" xfId="631"/>
    <cellStyle name="20% - Accent1 4 3 3 4 2 2 3" xfId="632"/>
    <cellStyle name="20% - Accent1 4 3 3 4 2 3" xfId="633"/>
    <cellStyle name="20% - Accent1 4 3 3 4 2 3 2" xfId="634"/>
    <cellStyle name="20% - Accent1 4 3 3 4 2 4" xfId="635"/>
    <cellStyle name="20% - Accent1 4 3 3 4 3" xfId="636"/>
    <cellStyle name="20% - Accent1 4 3 3 4 3 2" xfId="637"/>
    <cellStyle name="20% - Accent1 4 3 3 4 3 2 2" xfId="638"/>
    <cellStyle name="20% - Accent1 4 3 3 4 3 3" xfId="639"/>
    <cellStyle name="20% - Accent1 4 3 3 4 4" xfId="640"/>
    <cellStyle name="20% - Accent1 4 3 3 4 4 2" xfId="641"/>
    <cellStyle name="20% - Accent1 4 3 3 4 5" xfId="642"/>
    <cellStyle name="20% - Accent1 4 3 3 5" xfId="643"/>
    <cellStyle name="20% - Accent1 4 3 3 5 2" xfId="644"/>
    <cellStyle name="20% - Accent1 4 3 3 5 2 2" xfId="645"/>
    <cellStyle name="20% - Accent1 4 3 3 5 2 2 2" xfId="646"/>
    <cellStyle name="20% - Accent1 4 3 3 5 2 3" xfId="647"/>
    <cellStyle name="20% - Accent1 4 3 3 5 3" xfId="648"/>
    <cellStyle name="20% - Accent1 4 3 3 5 3 2" xfId="649"/>
    <cellStyle name="20% - Accent1 4 3 3 5 4" xfId="650"/>
    <cellStyle name="20% - Accent1 4 3 3 6" xfId="651"/>
    <cellStyle name="20% - Accent1 4 3 3 6 2" xfId="652"/>
    <cellStyle name="20% - Accent1 4 3 3 6 2 2" xfId="653"/>
    <cellStyle name="20% - Accent1 4 3 3 6 3" xfId="654"/>
    <cellStyle name="20% - Accent1 4 3 3 7" xfId="655"/>
    <cellStyle name="20% - Accent1 4 3 3 7 2" xfId="656"/>
    <cellStyle name="20% - Accent1 4 3 3 8" xfId="657"/>
    <cellStyle name="20% - Accent1 4 3 4" xfId="658"/>
    <cellStyle name="20% - Accent1 4 3 4 2" xfId="659"/>
    <cellStyle name="20% - Accent1 4 3 4 2 2" xfId="660"/>
    <cellStyle name="20% - Accent1 4 3 4 2 2 2" xfId="661"/>
    <cellStyle name="20% - Accent1 4 3 4 2 2 2 2" xfId="662"/>
    <cellStyle name="20% - Accent1 4 3 4 2 2 2 2 2" xfId="663"/>
    <cellStyle name="20% - Accent1 4 3 4 2 2 2 2 2 2" xfId="664"/>
    <cellStyle name="20% - Accent1 4 3 4 2 2 2 2 3" xfId="665"/>
    <cellStyle name="20% - Accent1 4 3 4 2 2 2 3" xfId="666"/>
    <cellStyle name="20% - Accent1 4 3 4 2 2 2 3 2" xfId="667"/>
    <cellStyle name="20% - Accent1 4 3 4 2 2 2 4" xfId="668"/>
    <cellStyle name="20% - Accent1 4 3 4 2 2 3" xfId="669"/>
    <cellStyle name="20% - Accent1 4 3 4 2 2 3 2" xfId="670"/>
    <cellStyle name="20% - Accent1 4 3 4 2 2 3 2 2" xfId="671"/>
    <cellStyle name="20% - Accent1 4 3 4 2 2 3 3" xfId="672"/>
    <cellStyle name="20% - Accent1 4 3 4 2 2 4" xfId="673"/>
    <cellStyle name="20% - Accent1 4 3 4 2 2 4 2" xfId="674"/>
    <cellStyle name="20% - Accent1 4 3 4 2 2 5" xfId="675"/>
    <cellStyle name="20% - Accent1 4 3 4 2 3" xfId="676"/>
    <cellStyle name="20% - Accent1 4 3 4 2 3 2" xfId="677"/>
    <cellStyle name="20% - Accent1 4 3 4 2 3 2 2" xfId="678"/>
    <cellStyle name="20% - Accent1 4 3 4 2 3 2 2 2" xfId="679"/>
    <cellStyle name="20% - Accent1 4 3 4 2 3 2 3" xfId="680"/>
    <cellStyle name="20% - Accent1 4 3 4 2 3 3" xfId="681"/>
    <cellStyle name="20% - Accent1 4 3 4 2 3 3 2" xfId="682"/>
    <cellStyle name="20% - Accent1 4 3 4 2 3 4" xfId="683"/>
    <cellStyle name="20% - Accent1 4 3 4 2 4" xfId="684"/>
    <cellStyle name="20% - Accent1 4 3 4 2 4 2" xfId="685"/>
    <cellStyle name="20% - Accent1 4 3 4 2 4 2 2" xfId="686"/>
    <cellStyle name="20% - Accent1 4 3 4 2 4 3" xfId="687"/>
    <cellStyle name="20% - Accent1 4 3 4 2 5" xfId="688"/>
    <cellStyle name="20% - Accent1 4 3 4 2 5 2" xfId="689"/>
    <cellStyle name="20% - Accent1 4 3 4 2 6" xfId="690"/>
    <cellStyle name="20% - Accent1 4 3 4 3" xfId="691"/>
    <cellStyle name="20% - Accent1 4 3 4 3 2" xfId="692"/>
    <cellStyle name="20% - Accent1 4 3 4 3 2 2" xfId="693"/>
    <cellStyle name="20% - Accent1 4 3 4 3 2 2 2" xfId="694"/>
    <cellStyle name="20% - Accent1 4 3 4 3 2 2 2 2" xfId="695"/>
    <cellStyle name="20% - Accent1 4 3 4 3 2 2 3" xfId="696"/>
    <cellStyle name="20% - Accent1 4 3 4 3 2 3" xfId="697"/>
    <cellStyle name="20% - Accent1 4 3 4 3 2 3 2" xfId="698"/>
    <cellStyle name="20% - Accent1 4 3 4 3 2 4" xfId="699"/>
    <cellStyle name="20% - Accent1 4 3 4 3 3" xfId="700"/>
    <cellStyle name="20% - Accent1 4 3 4 3 3 2" xfId="701"/>
    <cellStyle name="20% - Accent1 4 3 4 3 3 2 2" xfId="702"/>
    <cellStyle name="20% - Accent1 4 3 4 3 3 3" xfId="703"/>
    <cellStyle name="20% - Accent1 4 3 4 3 4" xfId="704"/>
    <cellStyle name="20% - Accent1 4 3 4 3 4 2" xfId="705"/>
    <cellStyle name="20% - Accent1 4 3 4 3 5" xfId="706"/>
    <cellStyle name="20% - Accent1 4 3 4 4" xfId="707"/>
    <cellStyle name="20% - Accent1 4 3 4 4 2" xfId="708"/>
    <cellStyle name="20% - Accent1 4 3 4 4 2 2" xfId="709"/>
    <cellStyle name="20% - Accent1 4 3 4 4 2 2 2" xfId="710"/>
    <cellStyle name="20% - Accent1 4 3 4 4 2 3" xfId="711"/>
    <cellStyle name="20% - Accent1 4 3 4 4 3" xfId="712"/>
    <cellStyle name="20% - Accent1 4 3 4 4 3 2" xfId="713"/>
    <cellStyle name="20% - Accent1 4 3 4 4 4" xfId="714"/>
    <cellStyle name="20% - Accent1 4 3 4 5" xfId="715"/>
    <cellStyle name="20% - Accent1 4 3 4 5 2" xfId="716"/>
    <cellStyle name="20% - Accent1 4 3 4 5 2 2" xfId="717"/>
    <cellStyle name="20% - Accent1 4 3 4 5 3" xfId="718"/>
    <cellStyle name="20% - Accent1 4 3 4 6" xfId="719"/>
    <cellStyle name="20% - Accent1 4 3 4 6 2" xfId="720"/>
    <cellStyle name="20% - Accent1 4 3 4 7" xfId="721"/>
    <cellStyle name="20% - Accent1 4 3 5" xfId="722"/>
    <cellStyle name="20% - Accent1 4 3 5 2" xfId="723"/>
    <cellStyle name="20% - Accent1 4 3 5 2 2" xfId="724"/>
    <cellStyle name="20% - Accent1 4 3 5 2 2 2" xfId="725"/>
    <cellStyle name="20% - Accent1 4 3 5 2 2 2 2" xfId="726"/>
    <cellStyle name="20% - Accent1 4 3 5 2 2 2 2 2" xfId="727"/>
    <cellStyle name="20% - Accent1 4 3 5 2 2 2 3" xfId="728"/>
    <cellStyle name="20% - Accent1 4 3 5 2 2 3" xfId="729"/>
    <cellStyle name="20% - Accent1 4 3 5 2 2 3 2" xfId="730"/>
    <cellStyle name="20% - Accent1 4 3 5 2 2 4" xfId="731"/>
    <cellStyle name="20% - Accent1 4 3 5 2 3" xfId="732"/>
    <cellStyle name="20% - Accent1 4 3 5 2 3 2" xfId="733"/>
    <cellStyle name="20% - Accent1 4 3 5 2 3 2 2" xfId="734"/>
    <cellStyle name="20% - Accent1 4 3 5 2 3 3" xfId="735"/>
    <cellStyle name="20% - Accent1 4 3 5 2 4" xfId="736"/>
    <cellStyle name="20% - Accent1 4 3 5 2 4 2" xfId="737"/>
    <cellStyle name="20% - Accent1 4 3 5 2 5" xfId="738"/>
    <cellStyle name="20% - Accent1 4 3 5 3" xfId="739"/>
    <cellStyle name="20% - Accent1 4 3 5 3 2" xfId="740"/>
    <cellStyle name="20% - Accent1 4 3 5 3 2 2" xfId="741"/>
    <cellStyle name="20% - Accent1 4 3 5 3 2 2 2" xfId="742"/>
    <cellStyle name="20% - Accent1 4 3 5 3 2 3" xfId="743"/>
    <cellStyle name="20% - Accent1 4 3 5 3 3" xfId="744"/>
    <cellStyle name="20% - Accent1 4 3 5 3 3 2" xfId="745"/>
    <cellStyle name="20% - Accent1 4 3 5 3 4" xfId="746"/>
    <cellStyle name="20% - Accent1 4 3 5 4" xfId="747"/>
    <cellStyle name="20% - Accent1 4 3 5 4 2" xfId="748"/>
    <cellStyle name="20% - Accent1 4 3 5 4 2 2" xfId="749"/>
    <cellStyle name="20% - Accent1 4 3 5 4 3" xfId="750"/>
    <cellStyle name="20% - Accent1 4 3 5 5" xfId="751"/>
    <cellStyle name="20% - Accent1 4 3 5 5 2" xfId="752"/>
    <cellStyle name="20% - Accent1 4 3 5 6" xfId="753"/>
    <cellStyle name="20% - Accent1 4 3 6" xfId="754"/>
    <cellStyle name="20% - Accent1 4 3 6 2" xfId="755"/>
    <cellStyle name="20% - Accent1 4 3 6 2 2" xfId="756"/>
    <cellStyle name="20% - Accent1 4 3 6 2 2 2" xfId="757"/>
    <cellStyle name="20% - Accent1 4 3 6 2 2 2 2" xfId="758"/>
    <cellStyle name="20% - Accent1 4 3 6 2 2 3" xfId="759"/>
    <cellStyle name="20% - Accent1 4 3 6 2 3" xfId="760"/>
    <cellStyle name="20% - Accent1 4 3 6 2 3 2" xfId="761"/>
    <cellStyle name="20% - Accent1 4 3 6 2 4" xfId="762"/>
    <cellStyle name="20% - Accent1 4 3 6 3" xfId="763"/>
    <cellStyle name="20% - Accent1 4 3 6 3 2" xfId="764"/>
    <cellStyle name="20% - Accent1 4 3 6 3 2 2" xfId="765"/>
    <cellStyle name="20% - Accent1 4 3 6 3 3" xfId="766"/>
    <cellStyle name="20% - Accent1 4 3 6 4" xfId="767"/>
    <cellStyle name="20% - Accent1 4 3 6 4 2" xfId="768"/>
    <cellStyle name="20% - Accent1 4 3 6 5" xfId="769"/>
    <cellStyle name="20% - Accent1 4 3 7" xfId="770"/>
    <cellStyle name="20% - Accent1 4 3 7 2" xfId="771"/>
    <cellStyle name="20% - Accent1 4 3 7 2 2" xfId="772"/>
    <cellStyle name="20% - Accent1 4 3 7 2 2 2" xfId="773"/>
    <cellStyle name="20% - Accent1 4 3 7 2 3" xfId="774"/>
    <cellStyle name="20% - Accent1 4 3 7 3" xfId="775"/>
    <cellStyle name="20% - Accent1 4 3 7 3 2" xfId="776"/>
    <cellStyle name="20% - Accent1 4 3 7 4" xfId="777"/>
    <cellStyle name="20% - Accent1 4 3 8" xfId="778"/>
    <cellStyle name="20% - Accent1 4 3 8 2" xfId="779"/>
    <cellStyle name="20% - Accent1 4 3 8 2 2" xfId="780"/>
    <cellStyle name="20% - Accent1 4 3 8 3" xfId="781"/>
    <cellStyle name="20% - Accent1 4 3 9" xfId="782"/>
    <cellStyle name="20% - Accent1 4 3 9 2" xfId="783"/>
    <cellStyle name="20% - Accent1 4 4" xfId="784"/>
    <cellStyle name="20% - Accent1 4 4 2" xfId="785"/>
    <cellStyle name="20% - Accent1 4 4 2 2" xfId="786"/>
    <cellStyle name="20% - Accent1 4 4 2 2 2" xfId="787"/>
    <cellStyle name="20% - Accent1 4 4 2 2 2 2" xfId="788"/>
    <cellStyle name="20% - Accent1 4 4 2 2 2 2 2" xfId="789"/>
    <cellStyle name="20% - Accent1 4 4 2 2 2 2 2 2" xfId="790"/>
    <cellStyle name="20% - Accent1 4 4 2 2 2 2 2 2 2" xfId="791"/>
    <cellStyle name="20% - Accent1 4 4 2 2 2 2 2 3" xfId="792"/>
    <cellStyle name="20% - Accent1 4 4 2 2 2 2 3" xfId="793"/>
    <cellStyle name="20% - Accent1 4 4 2 2 2 2 3 2" xfId="794"/>
    <cellStyle name="20% - Accent1 4 4 2 2 2 2 4" xfId="795"/>
    <cellStyle name="20% - Accent1 4 4 2 2 2 3" xfId="796"/>
    <cellStyle name="20% - Accent1 4 4 2 2 2 3 2" xfId="797"/>
    <cellStyle name="20% - Accent1 4 4 2 2 2 3 2 2" xfId="798"/>
    <cellStyle name="20% - Accent1 4 4 2 2 2 3 3" xfId="799"/>
    <cellStyle name="20% - Accent1 4 4 2 2 2 4" xfId="800"/>
    <cellStyle name="20% - Accent1 4 4 2 2 2 4 2" xfId="801"/>
    <cellStyle name="20% - Accent1 4 4 2 2 2 5" xfId="802"/>
    <cellStyle name="20% - Accent1 4 4 2 2 3" xfId="803"/>
    <cellStyle name="20% - Accent1 4 4 2 2 3 2" xfId="804"/>
    <cellStyle name="20% - Accent1 4 4 2 2 3 2 2" xfId="805"/>
    <cellStyle name="20% - Accent1 4 4 2 2 3 2 2 2" xfId="806"/>
    <cellStyle name="20% - Accent1 4 4 2 2 3 2 3" xfId="807"/>
    <cellStyle name="20% - Accent1 4 4 2 2 3 3" xfId="808"/>
    <cellStyle name="20% - Accent1 4 4 2 2 3 3 2" xfId="809"/>
    <cellStyle name="20% - Accent1 4 4 2 2 3 4" xfId="810"/>
    <cellStyle name="20% - Accent1 4 4 2 2 4" xfId="811"/>
    <cellStyle name="20% - Accent1 4 4 2 2 4 2" xfId="812"/>
    <cellStyle name="20% - Accent1 4 4 2 2 4 2 2" xfId="813"/>
    <cellStyle name="20% - Accent1 4 4 2 2 4 3" xfId="814"/>
    <cellStyle name="20% - Accent1 4 4 2 2 5" xfId="815"/>
    <cellStyle name="20% - Accent1 4 4 2 2 5 2" xfId="816"/>
    <cellStyle name="20% - Accent1 4 4 2 2 6" xfId="817"/>
    <cellStyle name="20% - Accent1 4 4 2 3" xfId="818"/>
    <cellStyle name="20% - Accent1 4 4 2 3 2" xfId="819"/>
    <cellStyle name="20% - Accent1 4 4 2 3 2 2" xfId="820"/>
    <cellStyle name="20% - Accent1 4 4 2 3 2 2 2" xfId="821"/>
    <cellStyle name="20% - Accent1 4 4 2 3 2 2 2 2" xfId="822"/>
    <cellStyle name="20% - Accent1 4 4 2 3 2 2 3" xfId="823"/>
    <cellStyle name="20% - Accent1 4 4 2 3 2 3" xfId="824"/>
    <cellStyle name="20% - Accent1 4 4 2 3 2 3 2" xfId="825"/>
    <cellStyle name="20% - Accent1 4 4 2 3 2 4" xfId="826"/>
    <cellStyle name="20% - Accent1 4 4 2 3 3" xfId="827"/>
    <cellStyle name="20% - Accent1 4 4 2 3 3 2" xfId="828"/>
    <cellStyle name="20% - Accent1 4 4 2 3 3 2 2" xfId="829"/>
    <cellStyle name="20% - Accent1 4 4 2 3 3 3" xfId="830"/>
    <cellStyle name="20% - Accent1 4 4 2 3 4" xfId="831"/>
    <cellStyle name="20% - Accent1 4 4 2 3 4 2" xfId="832"/>
    <cellStyle name="20% - Accent1 4 4 2 3 5" xfId="833"/>
    <cellStyle name="20% - Accent1 4 4 2 4" xfId="834"/>
    <cellStyle name="20% - Accent1 4 4 2 4 2" xfId="835"/>
    <cellStyle name="20% - Accent1 4 4 2 4 2 2" xfId="836"/>
    <cellStyle name="20% - Accent1 4 4 2 4 2 2 2" xfId="837"/>
    <cellStyle name="20% - Accent1 4 4 2 4 2 3" xfId="838"/>
    <cellStyle name="20% - Accent1 4 4 2 4 3" xfId="839"/>
    <cellStyle name="20% - Accent1 4 4 2 4 3 2" xfId="840"/>
    <cellStyle name="20% - Accent1 4 4 2 4 4" xfId="841"/>
    <cellStyle name="20% - Accent1 4 4 2 5" xfId="842"/>
    <cellStyle name="20% - Accent1 4 4 2 5 2" xfId="843"/>
    <cellStyle name="20% - Accent1 4 4 2 5 2 2" xfId="844"/>
    <cellStyle name="20% - Accent1 4 4 2 5 3" xfId="845"/>
    <cellStyle name="20% - Accent1 4 4 2 6" xfId="846"/>
    <cellStyle name="20% - Accent1 4 4 2 6 2" xfId="847"/>
    <cellStyle name="20% - Accent1 4 4 2 7" xfId="848"/>
    <cellStyle name="20% - Accent1 4 4 3" xfId="849"/>
    <cellStyle name="20% - Accent1 4 4 3 2" xfId="850"/>
    <cellStyle name="20% - Accent1 4 4 3 2 2" xfId="851"/>
    <cellStyle name="20% - Accent1 4 4 3 2 2 2" xfId="852"/>
    <cellStyle name="20% - Accent1 4 4 3 2 2 2 2" xfId="853"/>
    <cellStyle name="20% - Accent1 4 4 3 2 2 2 2 2" xfId="854"/>
    <cellStyle name="20% - Accent1 4 4 3 2 2 2 3" xfId="855"/>
    <cellStyle name="20% - Accent1 4 4 3 2 2 3" xfId="856"/>
    <cellStyle name="20% - Accent1 4 4 3 2 2 3 2" xfId="857"/>
    <cellStyle name="20% - Accent1 4 4 3 2 2 4" xfId="858"/>
    <cellStyle name="20% - Accent1 4 4 3 2 3" xfId="859"/>
    <cellStyle name="20% - Accent1 4 4 3 2 3 2" xfId="860"/>
    <cellStyle name="20% - Accent1 4 4 3 2 3 2 2" xfId="861"/>
    <cellStyle name="20% - Accent1 4 4 3 2 3 3" xfId="862"/>
    <cellStyle name="20% - Accent1 4 4 3 2 4" xfId="863"/>
    <cellStyle name="20% - Accent1 4 4 3 2 4 2" xfId="864"/>
    <cellStyle name="20% - Accent1 4 4 3 2 5" xfId="865"/>
    <cellStyle name="20% - Accent1 4 4 3 3" xfId="866"/>
    <cellStyle name="20% - Accent1 4 4 3 3 2" xfId="867"/>
    <cellStyle name="20% - Accent1 4 4 3 3 2 2" xfId="868"/>
    <cellStyle name="20% - Accent1 4 4 3 3 2 2 2" xfId="869"/>
    <cellStyle name="20% - Accent1 4 4 3 3 2 3" xfId="870"/>
    <cellStyle name="20% - Accent1 4 4 3 3 3" xfId="871"/>
    <cellStyle name="20% - Accent1 4 4 3 3 3 2" xfId="872"/>
    <cellStyle name="20% - Accent1 4 4 3 3 4" xfId="873"/>
    <cellStyle name="20% - Accent1 4 4 3 4" xfId="874"/>
    <cellStyle name="20% - Accent1 4 4 3 4 2" xfId="875"/>
    <cellStyle name="20% - Accent1 4 4 3 4 2 2" xfId="876"/>
    <cellStyle name="20% - Accent1 4 4 3 4 3" xfId="877"/>
    <cellStyle name="20% - Accent1 4 4 3 5" xfId="878"/>
    <cellStyle name="20% - Accent1 4 4 3 5 2" xfId="879"/>
    <cellStyle name="20% - Accent1 4 4 3 6" xfId="880"/>
    <cellStyle name="20% - Accent1 4 4 4" xfId="881"/>
    <cellStyle name="20% - Accent1 4 4 4 2" xfId="882"/>
    <cellStyle name="20% - Accent1 4 4 4 2 2" xfId="883"/>
    <cellStyle name="20% - Accent1 4 4 4 2 2 2" xfId="884"/>
    <cellStyle name="20% - Accent1 4 4 4 2 2 2 2" xfId="885"/>
    <cellStyle name="20% - Accent1 4 4 4 2 2 3" xfId="886"/>
    <cellStyle name="20% - Accent1 4 4 4 2 3" xfId="887"/>
    <cellStyle name="20% - Accent1 4 4 4 2 3 2" xfId="888"/>
    <cellStyle name="20% - Accent1 4 4 4 2 4" xfId="889"/>
    <cellStyle name="20% - Accent1 4 4 4 3" xfId="890"/>
    <cellStyle name="20% - Accent1 4 4 4 3 2" xfId="891"/>
    <cellStyle name="20% - Accent1 4 4 4 3 2 2" xfId="892"/>
    <cellStyle name="20% - Accent1 4 4 4 3 3" xfId="893"/>
    <cellStyle name="20% - Accent1 4 4 4 4" xfId="894"/>
    <cellStyle name="20% - Accent1 4 4 4 4 2" xfId="895"/>
    <cellStyle name="20% - Accent1 4 4 4 5" xfId="896"/>
    <cellStyle name="20% - Accent1 4 4 5" xfId="897"/>
    <cellStyle name="20% - Accent1 4 4 5 2" xfId="898"/>
    <cellStyle name="20% - Accent1 4 4 5 2 2" xfId="899"/>
    <cellStyle name="20% - Accent1 4 4 5 2 2 2" xfId="900"/>
    <cellStyle name="20% - Accent1 4 4 5 2 3" xfId="901"/>
    <cellStyle name="20% - Accent1 4 4 5 3" xfId="902"/>
    <cellStyle name="20% - Accent1 4 4 5 3 2" xfId="903"/>
    <cellStyle name="20% - Accent1 4 4 5 4" xfId="904"/>
    <cellStyle name="20% - Accent1 4 4 6" xfId="905"/>
    <cellStyle name="20% - Accent1 4 4 6 2" xfId="906"/>
    <cellStyle name="20% - Accent1 4 4 6 2 2" xfId="907"/>
    <cellStyle name="20% - Accent1 4 4 6 3" xfId="908"/>
    <cellStyle name="20% - Accent1 4 4 7" xfId="909"/>
    <cellStyle name="20% - Accent1 4 4 7 2" xfId="910"/>
    <cellStyle name="20% - Accent1 4 4 8" xfId="911"/>
    <cellStyle name="20% - Accent1 4 5" xfId="912"/>
    <cellStyle name="20% - Accent1 4 5 2" xfId="913"/>
    <cellStyle name="20% - Accent1 4 5 2 2" xfId="914"/>
    <cellStyle name="20% - Accent1 4 5 2 2 2" xfId="915"/>
    <cellStyle name="20% - Accent1 4 5 2 2 2 2" xfId="916"/>
    <cellStyle name="20% - Accent1 4 5 2 2 2 2 2" xfId="917"/>
    <cellStyle name="20% - Accent1 4 5 2 2 2 2 2 2" xfId="918"/>
    <cellStyle name="20% - Accent1 4 5 2 2 2 2 2 2 2" xfId="919"/>
    <cellStyle name="20% - Accent1 4 5 2 2 2 2 2 3" xfId="920"/>
    <cellStyle name="20% - Accent1 4 5 2 2 2 2 3" xfId="921"/>
    <cellStyle name="20% - Accent1 4 5 2 2 2 2 3 2" xfId="922"/>
    <cellStyle name="20% - Accent1 4 5 2 2 2 2 4" xfId="923"/>
    <cellStyle name="20% - Accent1 4 5 2 2 2 3" xfId="924"/>
    <cellStyle name="20% - Accent1 4 5 2 2 2 3 2" xfId="925"/>
    <cellStyle name="20% - Accent1 4 5 2 2 2 3 2 2" xfId="926"/>
    <cellStyle name="20% - Accent1 4 5 2 2 2 3 3" xfId="927"/>
    <cellStyle name="20% - Accent1 4 5 2 2 2 4" xfId="928"/>
    <cellStyle name="20% - Accent1 4 5 2 2 2 4 2" xfId="929"/>
    <cellStyle name="20% - Accent1 4 5 2 2 2 5" xfId="930"/>
    <cellStyle name="20% - Accent1 4 5 2 2 3" xfId="931"/>
    <cellStyle name="20% - Accent1 4 5 2 2 3 2" xfId="932"/>
    <cellStyle name="20% - Accent1 4 5 2 2 3 2 2" xfId="933"/>
    <cellStyle name="20% - Accent1 4 5 2 2 3 2 2 2" xfId="934"/>
    <cellStyle name="20% - Accent1 4 5 2 2 3 2 3" xfId="935"/>
    <cellStyle name="20% - Accent1 4 5 2 2 3 3" xfId="936"/>
    <cellStyle name="20% - Accent1 4 5 2 2 3 3 2" xfId="937"/>
    <cellStyle name="20% - Accent1 4 5 2 2 3 4" xfId="938"/>
    <cellStyle name="20% - Accent1 4 5 2 2 4" xfId="939"/>
    <cellStyle name="20% - Accent1 4 5 2 2 4 2" xfId="940"/>
    <cellStyle name="20% - Accent1 4 5 2 2 4 2 2" xfId="941"/>
    <cellStyle name="20% - Accent1 4 5 2 2 4 3" xfId="942"/>
    <cellStyle name="20% - Accent1 4 5 2 2 5" xfId="943"/>
    <cellStyle name="20% - Accent1 4 5 2 2 5 2" xfId="944"/>
    <cellStyle name="20% - Accent1 4 5 2 2 6" xfId="945"/>
    <cellStyle name="20% - Accent1 4 5 2 3" xfId="946"/>
    <cellStyle name="20% - Accent1 4 5 2 3 2" xfId="947"/>
    <cellStyle name="20% - Accent1 4 5 2 3 2 2" xfId="948"/>
    <cellStyle name="20% - Accent1 4 5 2 3 2 2 2" xfId="949"/>
    <cellStyle name="20% - Accent1 4 5 2 3 2 2 2 2" xfId="950"/>
    <cellStyle name="20% - Accent1 4 5 2 3 2 2 3" xfId="951"/>
    <cellStyle name="20% - Accent1 4 5 2 3 2 3" xfId="952"/>
    <cellStyle name="20% - Accent1 4 5 2 3 2 3 2" xfId="953"/>
    <cellStyle name="20% - Accent1 4 5 2 3 2 4" xfId="954"/>
    <cellStyle name="20% - Accent1 4 5 2 3 3" xfId="955"/>
    <cellStyle name="20% - Accent1 4 5 2 3 3 2" xfId="956"/>
    <cellStyle name="20% - Accent1 4 5 2 3 3 2 2" xfId="957"/>
    <cellStyle name="20% - Accent1 4 5 2 3 3 3" xfId="958"/>
    <cellStyle name="20% - Accent1 4 5 2 3 4" xfId="959"/>
    <cellStyle name="20% - Accent1 4 5 2 3 4 2" xfId="960"/>
    <cellStyle name="20% - Accent1 4 5 2 3 5" xfId="961"/>
    <cellStyle name="20% - Accent1 4 5 2 4" xfId="962"/>
    <cellStyle name="20% - Accent1 4 5 2 4 2" xfId="963"/>
    <cellStyle name="20% - Accent1 4 5 2 4 2 2" xfId="964"/>
    <cellStyle name="20% - Accent1 4 5 2 4 2 2 2" xfId="965"/>
    <cellStyle name="20% - Accent1 4 5 2 4 2 3" xfId="966"/>
    <cellStyle name="20% - Accent1 4 5 2 4 3" xfId="967"/>
    <cellStyle name="20% - Accent1 4 5 2 4 3 2" xfId="968"/>
    <cellStyle name="20% - Accent1 4 5 2 4 4" xfId="969"/>
    <cellStyle name="20% - Accent1 4 5 2 5" xfId="970"/>
    <cellStyle name="20% - Accent1 4 5 2 5 2" xfId="971"/>
    <cellStyle name="20% - Accent1 4 5 2 5 2 2" xfId="972"/>
    <cellStyle name="20% - Accent1 4 5 2 5 3" xfId="973"/>
    <cellStyle name="20% - Accent1 4 5 2 6" xfId="974"/>
    <cellStyle name="20% - Accent1 4 5 2 6 2" xfId="975"/>
    <cellStyle name="20% - Accent1 4 5 2 7" xfId="976"/>
    <cellStyle name="20% - Accent1 4 5 3" xfId="977"/>
    <cellStyle name="20% - Accent1 4 5 3 2" xfId="978"/>
    <cellStyle name="20% - Accent1 4 5 3 2 2" xfId="979"/>
    <cellStyle name="20% - Accent1 4 5 3 2 2 2" xfId="980"/>
    <cellStyle name="20% - Accent1 4 5 3 2 2 2 2" xfId="981"/>
    <cellStyle name="20% - Accent1 4 5 3 2 2 2 2 2" xfId="982"/>
    <cellStyle name="20% - Accent1 4 5 3 2 2 2 3" xfId="983"/>
    <cellStyle name="20% - Accent1 4 5 3 2 2 3" xfId="984"/>
    <cellStyle name="20% - Accent1 4 5 3 2 2 3 2" xfId="985"/>
    <cellStyle name="20% - Accent1 4 5 3 2 2 4" xfId="986"/>
    <cellStyle name="20% - Accent1 4 5 3 2 3" xfId="987"/>
    <cellStyle name="20% - Accent1 4 5 3 2 3 2" xfId="988"/>
    <cellStyle name="20% - Accent1 4 5 3 2 3 2 2" xfId="989"/>
    <cellStyle name="20% - Accent1 4 5 3 2 3 3" xfId="990"/>
    <cellStyle name="20% - Accent1 4 5 3 2 4" xfId="991"/>
    <cellStyle name="20% - Accent1 4 5 3 2 4 2" xfId="992"/>
    <cellStyle name="20% - Accent1 4 5 3 2 5" xfId="993"/>
    <cellStyle name="20% - Accent1 4 5 3 3" xfId="994"/>
    <cellStyle name="20% - Accent1 4 5 3 3 2" xfId="995"/>
    <cellStyle name="20% - Accent1 4 5 3 3 2 2" xfId="996"/>
    <cellStyle name="20% - Accent1 4 5 3 3 2 2 2" xfId="997"/>
    <cellStyle name="20% - Accent1 4 5 3 3 2 3" xfId="998"/>
    <cellStyle name="20% - Accent1 4 5 3 3 3" xfId="999"/>
    <cellStyle name="20% - Accent1 4 5 3 3 3 2" xfId="1000"/>
    <cellStyle name="20% - Accent1 4 5 3 3 4" xfId="1001"/>
    <cellStyle name="20% - Accent1 4 5 3 4" xfId="1002"/>
    <cellStyle name="20% - Accent1 4 5 3 4 2" xfId="1003"/>
    <cellStyle name="20% - Accent1 4 5 3 4 2 2" xfId="1004"/>
    <cellStyle name="20% - Accent1 4 5 3 4 3" xfId="1005"/>
    <cellStyle name="20% - Accent1 4 5 3 5" xfId="1006"/>
    <cellStyle name="20% - Accent1 4 5 3 5 2" xfId="1007"/>
    <cellStyle name="20% - Accent1 4 5 3 6" xfId="1008"/>
    <cellStyle name="20% - Accent1 4 5 4" xfId="1009"/>
    <cellStyle name="20% - Accent1 4 5 4 2" xfId="1010"/>
    <cellStyle name="20% - Accent1 4 5 4 2 2" xfId="1011"/>
    <cellStyle name="20% - Accent1 4 5 4 2 2 2" xfId="1012"/>
    <cellStyle name="20% - Accent1 4 5 4 2 2 2 2" xfId="1013"/>
    <cellStyle name="20% - Accent1 4 5 4 2 2 3" xfId="1014"/>
    <cellStyle name="20% - Accent1 4 5 4 2 3" xfId="1015"/>
    <cellStyle name="20% - Accent1 4 5 4 2 3 2" xfId="1016"/>
    <cellStyle name="20% - Accent1 4 5 4 2 4" xfId="1017"/>
    <cellStyle name="20% - Accent1 4 5 4 3" xfId="1018"/>
    <cellStyle name="20% - Accent1 4 5 4 3 2" xfId="1019"/>
    <cellStyle name="20% - Accent1 4 5 4 3 2 2" xfId="1020"/>
    <cellStyle name="20% - Accent1 4 5 4 3 3" xfId="1021"/>
    <cellStyle name="20% - Accent1 4 5 4 4" xfId="1022"/>
    <cellStyle name="20% - Accent1 4 5 4 4 2" xfId="1023"/>
    <cellStyle name="20% - Accent1 4 5 4 5" xfId="1024"/>
    <cellStyle name="20% - Accent1 4 5 5" xfId="1025"/>
    <cellStyle name="20% - Accent1 4 5 5 2" xfId="1026"/>
    <cellStyle name="20% - Accent1 4 5 5 2 2" xfId="1027"/>
    <cellStyle name="20% - Accent1 4 5 5 2 2 2" xfId="1028"/>
    <cellStyle name="20% - Accent1 4 5 5 2 3" xfId="1029"/>
    <cellStyle name="20% - Accent1 4 5 5 3" xfId="1030"/>
    <cellStyle name="20% - Accent1 4 5 5 3 2" xfId="1031"/>
    <cellStyle name="20% - Accent1 4 5 5 4" xfId="1032"/>
    <cellStyle name="20% - Accent1 4 5 6" xfId="1033"/>
    <cellStyle name="20% - Accent1 4 5 6 2" xfId="1034"/>
    <cellStyle name="20% - Accent1 4 5 6 2 2" xfId="1035"/>
    <cellStyle name="20% - Accent1 4 5 6 3" xfId="1036"/>
    <cellStyle name="20% - Accent1 4 5 7" xfId="1037"/>
    <cellStyle name="20% - Accent1 4 5 7 2" xfId="1038"/>
    <cellStyle name="20% - Accent1 4 5 8" xfId="1039"/>
    <cellStyle name="20% - Accent1 4 6" xfId="1040"/>
    <cellStyle name="20% - Accent1 4 6 2" xfId="1041"/>
    <cellStyle name="20% - Accent1 4 6 2 2" xfId="1042"/>
    <cellStyle name="20% - Accent1 4 6 2 2 2" xfId="1043"/>
    <cellStyle name="20% - Accent1 4 6 2 2 2 2" xfId="1044"/>
    <cellStyle name="20% - Accent1 4 6 2 2 2 2 2" xfId="1045"/>
    <cellStyle name="20% - Accent1 4 6 2 2 2 2 2 2" xfId="1046"/>
    <cellStyle name="20% - Accent1 4 6 2 2 2 2 3" xfId="1047"/>
    <cellStyle name="20% - Accent1 4 6 2 2 2 3" xfId="1048"/>
    <cellStyle name="20% - Accent1 4 6 2 2 2 3 2" xfId="1049"/>
    <cellStyle name="20% - Accent1 4 6 2 2 2 4" xfId="1050"/>
    <cellStyle name="20% - Accent1 4 6 2 2 3" xfId="1051"/>
    <cellStyle name="20% - Accent1 4 6 2 2 3 2" xfId="1052"/>
    <cellStyle name="20% - Accent1 4 6 2 2 3 2 2" xfId="1053"/>
    <cellStyle name="20% - Accent1 4 6 2 2 3 3" xfId="1054"/>
    <cellStyle name="20% - Accent1 4 6 2 2 4" xfId="1055"/>
    <cellStyle name="20% - Accent1 4 6 2 2 4 2" xfId="1056"/>
    <cellStyle name="20% - Accent1 4 6 2 2 5" xfId="1057"/>
    <cellStyle name="20% - Accent1 4 6 2 3" xfId="1058"/>
    <cellStyle name="20% - Accent1 4 6 2 3 2" xfId="1059"/>
    <cellStyle name="20% - Accent1 4 6 2 3 2 2" xfId="1060"/>
    <cellStyle name="20% - Accent1 4 6 2 3 2 2 2" xfId="1061"/>
    <cellStyle name="20% - Accent1 4 6 2 3 2 3" xfId="1062"/>
    <cellStyle name="20% - Accent1 4 6 2 3 3" xfId="1063"/>
    <cellStyle name="20% - Accent1 4 6 2 3 3 2" xfId="1064"/>
    <cellStyle name="20% - Accent1 4 6 2 3 4" xfId="1065"/>
    <cellStyle name="20% - Accent1 4 6 2 4" xfId="1066"/>
    <cellStyle name="20% - Accent1 4 6 2 4 2" xfId="1067"/>
    <cellStyle name="20% - Accent1 4 6 2 4 2 2" xfId="1068"/>
    <cellStyle name="20% - Accent1 4 6 2 4 3" xfId="1069"/>
    <cellStyle name="20% - Accent1 4 6 2 5" xfId="1070"/>
    <cellStyle name="20% - Accent1 4 6 2 5 2" xfId="1071"/>
    <cellStyle name="20% - Accent1 4 6 2 6" xfId="1072"/>
    <cellStyle name="20% - Accent1 4 6 3" xfId="1073"/>
    <cellStyle name="20% - Accent1 4 6 3 2" xfId="1074"/>
    <cellStyle name="20% - Accent1 4 6 3 2 2" xfId="1075"/>
    <cellStyle name="20% - Accent1 4 6 3 2 2 2" xfId="1076"/>
    <cellStyle name="20% - Accent1 4 6 3 2 2 2 2" xfId="1077"/>
    <cellStyle name="20% - Accent1 4 6 3 2 2 3" xfId="1078"/>
    <cellStyle name="20% - Accent1 4 6 3 2 3" xfId="1079"/>
    <cellStyle name="20% - Accent1 4 6 3 2 3 2" xfId="1080"/>
    <cellStyle name="20% - Accent1 4 6 3 2 4" xfId="1081"/>
    <cellStyle name="20% - Accent1 4 6 3 3" xfId="1082"/>
    <cellStyle name="20% - Accent1 4 6 3 3 2" xfId="1083"/>
    <cellStyle name="20% - Accent1 4 6 3 3 2 2" xfId="1084"/>
    <cellStyle name="20% - Accent1 4 6 3 3 3" xfId="1085"/>
    <cellStyle name="20% - Accent1 4 6 3 4" xfId="1086"/>
    <cellStyle name="20% - Accent1 4 6 3 4 2" xfId="1087"/>
    <cellStyle name="20% - Accent1 4 6 3 5" xfId="1088"/>
    <cellStyle name="20% - Accent1 4 6 4" xfId="1089"/>
    <cellStyle name="20% - Accent1 4 6 4 2" xfId="1090"/>
    <cellStyle name="20% - Accent1 4 6 4 2 2" xfId="1091"/>
    <cellStyle name="20% - Accent1 4 6 4 2 2 2" xfId="1092"/>
    <cellStyle name="20% - Accent1 4 6 4 2 3" xfId="1093"/>
    <cellStyle name="20% - Accent1 4 6 4 3" xfId="1094"/>
    <cellStyle name="20% - Accent1 4 6 4 3 2" xfId="1095"/>
    <cellStyle name="20% - Accent1 4 6 4 4" xfId="1096"/>
    <cellStyle name="20% - Accent1 4 6 5" xfId="1097"/>
    <cellStyle name="20% - Accent1 4 6 5 2" xfId="1098"/>
    <cellStyle name="20% - Accent1 4 6 5 2 2" xfId="1099"/>
    <cellStyle name="20% - Accent1 4 6 5 3" xfId="1100"/>
    <cellStyle name="20% - Accent1 4 6 6" xfId="1101"/>
    <cellStyle name="20% - Accent1 4 6 6 2" xfId="1102"/>
    <cellStyle name="20% - Accent1 4 6 7" xfId="1103"/>
    <cellStyle name="20% - Accent1 4 7" xfId="1104"/>
    <cellStyle name="20% - Accent1 4 7 2" xfId="1105"/>
    <cellStyle name="20% - Accent1 4 7 2 2" xfId="1106"/>
    <cellStyle name="20% - Accent1 4 7 2 2 2" xfId="1107"/>
    <cellStyle name="20% - Accent1 4 7 2 2 2 2" xfId="1108"/>
    <cellStyle name="20% - Accent1 4 7 2 2 2 2 2" xfId="1109"/>
    <cellStyle name="20% - Accent1 4 7 2 2 2 3" xfId="1110"/>
    <cellStyle name="20% - Accent1 4 7 2 2 3" xfId="1111"/>
    <cellStyle name="20% - Accent1 4 7 2 2 3 2" xfId="1112"/>
    <cellStyle name="20% - Accent1 4 7 2 2 4" xfId="1113"/>
    <cellStyle name="20% - Accent1 4 7 2 3" xfId="1114"/>
    <cellStyle name="20% - Accent1 4 7 2 3 2" xfId="1115"/>
    <cellStyle name="20% - Accent1 4 7 2 3 2 2" xfId="1116"/>
    <cellStyle name="20% - Accent1 4 7 2 3 3" xfId="1117"/>
    <cellStyle name="20% - Accent1 4 7 2 4" xfId="1118"/>
    <cellStyle name="20% - Accent1 4 7 2 4 2" xfId="1119"/>
    <cellStyle name="20% - Accent1 4 7 2 5" xfId="1120"/>
    <cellStyle name="20% - Accent1 4 7 3" xfId="1121"/>
    <cellStyle name="20% - Accent1 4 7 3 2" xfId="1122"/>
    <cellStyle name="20% - Accent1 4 7 3 2 2" xfId="1123"/>
    <cellStyle name="20% - Accent1 4 7 3 2 2 2" xfId="1124"/>
    <cellStyle name="20% - Accent1 4 7 3 2 3" xfId="1125"/>
    <cellStyle name="20% - Accent1 4 7 3 3" xfId="1126"/>
    <cellStyle name="20% - Accent1 4 7 3 3 2" xfId="1127"/>
    <cellStyle name="20% - Accent1 4 7 3 4" xfId="1128"/>
    <cellStyle name="20% - Accent1 4 7 4" xfId="1129"/>
    <cellStyle name="20% - Accent1 4 7 4 2" xfId="1130"/>
    <cellStyle name="20% - Accent1 4 7 4 2 2" xfId="1131"/>
    <cellStyle name="20% - Accent1 4 7 4 3" xfId="1132"/>
    <cellStyle name="20% - Accent1 4 7 5" xfId="1133"/>
    <cellStyle name="20% - Accent1 4 7 5 2" xfId="1134"/>
    <cellStyle name="20% - Accent1 4 7 6" xfId="1135"/>
    <cellStyle name="20% - Accent1 4 8" xfId="1136"/>
    <cellStyle name="20% - Accent1 4 8 2" xfId="1137"/>
    <cellStyle name="20% - Accent1 4 8 2 2" xfId="1138"/>
    <cellStyle name="20% - Accent1 4 8 2 2 2" xfId="1139"/>
    <cellStyle name="20% - Accent1 4 8 2 2 2 2" xfId="1140"/>
    <cellStyle name="20% - Accent1 4 8 2 2 3" xfId="1141"/>
    <cellStyle name="20% - Accent1 4 8 2 3" xfId="1142"/>
    <cellStyle name="20% - Accent1 4 8 2 3 2" xfId="1143"/>
    <cellStyle name="20% - Accent1 4 8 2 4" xfId="1144"/>
    <cellStyle name="20% - Accent1 4 8 3" xfId="1145"/>
    <cellStyle name="20% - Accent1 4 8 3 2" xfId="1146"/>
    <cellStyle name="20% - Accent1 4 8 3 2 2" xfId="1147"/>
    <cellStyle name="20% - Accent1 4 8 3 3" xfId="1148"/>
    <cellStyle name="20% - Accent1 4 8 4" xfId="1149"/>
    <cellStyle name="20% - Accent1 4 8 4 2" xfId="1150"/>
    <cellStyle name="20% - Accent1 4 8 5" xfId="1151"/>
    <cellStyle name="20% - Accent1 4 9" xfId="1152"/>
    <cellStyle name="20% - Accent1 4 9 2" xfId="1153"/>
    <cellStyle name="20% - Accent1 4 9 2 2" xfId="1154"/>
    <cellStyle name="20% - Accent1 4 9 2 2 2" xfId="1155"/>
    <cellStyle name="20% - Accent1 4 9 2 3" xfId="1156"/>
    <cellStyle name="20% - Accent1 4 9 3" xfId="1157"/>
    <cellStyle name="20% - Accent1 4 9 3 2" xfId="1158"/>
    <cellStyle name="20% - Accent1 4 9 4" xfId="1159"/>
    <cellStyle name="20% - Accent2 2" xfId="1160"/>
    <cellStyle name="20% - Accent2 3" xfId="1161"/>
    <cellStyle name="20% - Accent3 2" xfId="1162"/>
    <cellStyle name="20% - Accent3 3" xfId="1163"/>
    <cellStyle name="20% - Accent4 2" xfId="1164"/>
    <cellStyle name="20% - Accent4 3" xfId="1165"/>
    <cellStyle name="20% - Accent5 2" xfId="1166"/>
    <cellStyle name="20% - Accent5 3" xfId="1167"/>
    <cellStyle name="20% - Accent6 2" xfId="1168"/>
    <cellStyle name="20% - Accent6 3" xfId="1169"/>
    <cellStyle name="40% - Accent1 2" xfId="1170"/>
    <cellStyle name="40% - Accent1 3" xfId="1171"/>
    <cellStyle name="40% - Accent2 2" xfId="1172"/>
    <cellStyle name="40% - Accent2 3" xfId="1173"/>
    <cellStyle name="40% - Accent3 2" xfId="1174"/>
    <cellStyle name="40% - Accent3 3" xfId="1175"/>
    <cellStyle name="40% - Accent3 4" xfId="1176"/>
    <cellStyle name="40% - Accent3 4 10" xfId="1177"/>
    <cellStyle name="40% - Accent3 4 10 2" xfId="1178"/>
    <cellStyle name="40% - Accent3 4 10 2 2" xfId="1179"/>
    <cellStyle name="40% - Accent3 4 10 3" xfId="1180"/>
    <cellStyle name="40% - Accent3 4 11" xfId="1181"/>
    <cellStyle name="40% - Accent3 4 11 2" xfId="1182"/>
    <cellStyle name="40% - Accent3 4 12" xfId="1183"/>
    <cellStyle name="40% - Accent3 4 2" xfId="1184"/>
    <cellStyle name="40% - Accent3 4 2 10" xfId="1185"/>
    <cellStyle name="40% - Accent3 4 2 2" xfId="1186"/>
    <cellStyle name="40% - Accent3 4 2 2 2" xfId="1187"/>
    <cellStyle name="40% - Accent3 4 2 2 2 2" xfId="1188"/>
    <cellStyle name="40% - Accent3 4 2 2 2 2 2" xfId="1189"/>
    <cellStyle name="40% - Accent3 4 2 2 2 2 2 2" xfId="1190"/>
    <cellStyle name="40% - Accent3 4 2 2 2 2 2 2 2" xfId="1191"/>
    <cellStyle name="40% - Accent3 4 2 2 2 2 2 2 2 2" xfId="1192"/>
    <cellStyle name="40% - Accent3 4 2 2 2 2 2 2 2 2 2" xfId="1193"/>
    <cellStyle name="40% - Accent3 4 2 2 2 2 2 2 2 3" xfId="1194"/>
    <cellStyle name="40% - Accent3 4 2 2 2 2 2 2 3" xfId="1195"/>
    <cellStyle name="40% - Accent3 4 2 2 2 2 2 2 3 2" xfId="1196"/>
    <cellStyle name="40% - Accent3 4 2 2 2 2 2 2 4" xfId="1197"/>
    <cellStyle name="40% - Accent3 4 2 2 2 2 2 3" xfId="1198"/>
    <cellStyle name="40% - Accent3 4 2 2 2 2 2 3 2" xfId="1199"/>
    <cellStyle name="40% - Accent3 4 2 2 2 2 2 3 2 2" xfId="1200"/>
    <cellStyle name="40% - Accent3 4 2 2 2 2 2 3 3" xfId="1201"/>
    <cellStyle name="40% - Accent3 4 2 2 2 2 2 4" xfId="1202"/>
    <cellStyle name="40% - Accent3 4 2 2 2 2 2 4 2" xfId="1203"/>
    <cellStyle name="40% - Accent3 4 2 2 2 2 2 5" xfId="1204"/>
    <cellStyle name="40% - Accent3 4 2 2 2 2 3" xfId="1205"/>
    <cellStyle name="40% - Accent3 4 2 2 2 2 3 2" xfId="1206"/>
    <cellStyle name="40% - Accent3 4 2 2 2 2 3 2 2" xfId="1207"/>
    <cellStyle name="40% - Accent3 4 2 2 2 2 3 2 2 2" xfId="1208"/>
    <cellStyle name="40% - Accent3 4 2 2 2 2 3 2 3" xfId="1209"/>
    <cellStyle name="40% - Accent3 4 2 2 2 2 3 3" xfId="1210"/>
    <cellStyle name="40% - Accent3 4 2 2 2 2 3 3 2" xfId="1211"/>
    <cellStyle name="40% - Accent3 4 2 2 2 2 3 4" xfId="1212"/>
    <cellStyle name="40% - Accent3 4 2 2 2 2 4" xfId="1213"/>
    <cellStyle name="40% - Accent3 4 2 2 2 2 4 2" xfId="1214"/>
    <cellStyle name="40% - Accent3 4 2 2 2 2 4 2 2" xfId="1215"/>
    <cellStyle name="40% - Accent3 4 2 2 2 2 4 3" xfId="1216"/>
    <cellStyle name="40% - Accent3 4 2 2 2 2 5" xfId="1217"/>
    <cellStyle name="40% - Accent3 4 2 2 2 2 5 2" xfId="1218"/>
    <cellStyle name="40% - Accent3 4 2 2 2 2 6" xfId="1219"/>
    <cellStyle name="40% - Accent3 4 2 2 2 3" xfId="1220"/>
    <cellStyle name="40% - Accent3 4 2 2 2 3 2" xfId="1221"/>
    <cellStyle name="40% - Accent3 4 2 2 2 3 2 2" xfId="1222"/>
    <cellStyle name="40% - Accent3 4 2 2 2 3 2 2 2" xfId="1223"/>
    <cellStyle name="40% - Accent3 4 2 2 2 3 2 2 2 2" xfId="1224"/>
    <cellStyle name="40% - Accent3 4 2 2 2 3 2 2 3" xfId="1225"/>
    <cellStyle name="40% - Accent3 4 2 2 2 3 2 3" xfId="1226"/>
    <cellStyle name="40% - Accent3 4 2 2 2 3 2 3 2" xfId="1227"/>
    <cellStyle name="40% - Accent3 4 2 2 2 3 2 4" xfId="1228"/>
    <cellStyle name="40% - Accent3 4 2 2 2 3 3" xfId="1229"/>
    <cellStyle name="40% - Accent3 4 2 2 2 3 3 2" xfId="1230"/>
    <cellStyle name="40% - Accent3 4 2 2 2 3 3 2 2" xfId="1231"/>
    <cellStyle name="40% - Accent3 4 2 2 2 3 3 3" xfId="1232"/>
    <cellStyle name="40% - Accent3 4 2 2 2 3 4" xfId="1233"/>
    <cellStyle name="40% - Accent3 4 2 2 2 3 4 2" xfId="1234"/>
    <cellStyle name="40% - Accent3 4 2 2 2 3 5" xfId="1235"/>
    <cellStyle name="40% - Accent3 4 2 2 2 4" xfId="1236"/>
    <cellStyle name="40% - Accent3 4 2 2 2 4 2" xfId="1237"/>
    <cellStyle name="40% - Accent3 4 2 2 2 4 2 2" xfId="1238"/>
    <cellStyle name="40% - Accent3 4 2 2 2 4 2 2 2" xfId="1239"/>
    <cellStyle name="40% - Accent3 4 2 2 2 4 2 3" xfId="1240"/>
    <cellStyle name="40% - Accent3 4 2 2 2 4 3" xfId="1241"/>
    <cellStyle name="40% - Accent3 4 2 2 2 4 3 2" xfId="1242"/>
    <cellStyle name="40% - Accent3 4 2 2 2 4 4" xfId="1243"/>
    <cellStyle name="40% - Accent3 4 2 2 2 5" xfId="1244"/>
    <cellStyle name="40% - Accent3 4 2 2 2 5 2" xfId="1245"/>
    <cellStyle name="40% - Accent3 4 2 2 2 5 2 2" xfId="1246"/>
    <cellStyle name="40% - Accent3 4 2 2 2 5 3" xfId="1247"/>
    <cellStyle name="40% - Accent3 4 2 2 2 6" xfId="1248"/>
    <cellStyle name="40% - Accent3 4 2 2 2 6 2" xfId="1249"/>
    <cellStyle name="40% - Accent3 4 2 2 2 7" xfId="1250"/>
    <cellStyle name="40% - Accent3 4 2 2 3" xfId="1251"/>
    <cellStyle name="40% - Accent3 4 2 2 3 2" xfId="1252"/>
    <cellStyle name="40% - Accent3 4 2 2 3 2 2" xfId="1253"/>
    <cellStyle name="40% - Accent3 4 2 2 3 2 2 2" xfId="1254"/>
    <cellStyle name="40% - Accent3 4 2 2 3 2 2 2 2" xfId="1255"/>
    <cellStyle name="40% - Accent3 4 2 2 3 2 2 2 2 2" xfId="1256"/>
    <cellStyle name="40% - Accent3 4 2 2 3 2 2 2 3" xfId="1257"/>
    <cellStyle name="40% - Accent3 4 2 2 3 2 2 3" xfId="1258"/>
    <cellStyle name="40% - Accent3 4 2 2 3 2 2 3 2" xfId="1259"/>
    <cellStyle name="40% - Accent3 4 2 2 3 2 2 4" xfId="1260"/>
    <cellStyle name="40% - Accent3 4 2 2 3 2 3" xfId="1261"/>
    <cellStyle name="40% - Accent3 4 2 2 3 2 3 2" xfId="1262"/>
    <cellStyle name="40% - Accent3 4 2 2 3 2 3 2 2" xfId="1263"/>
    <cellStyle name="40% - Accent3 4 2 2 3 2 3 3" xfId="1264"/>
    <cellStyle name="40% - Accent3 4 2 2 3 2 4" xfId="1265"/>
    <cellStyle name="40% - Accent3 4 2 2 3 2 4 2" xfId="1266"/>
    <cellStyle name="40% - Accent3 4 2 2 3 2 5" xfId="1267"/>
    <cellStyle name="40% - Accent3 4 2 2 3 3" xfId="1268"/>
    <cellStyle name="40% - Accent3 4 2 2 3 3 2" xfId="1269"/>
    <cellStyle name="40% - Accent3 4 2 2 3 3 2 2" xfId="1270"/>
    <cellStyle name="40% - Accent3 4 2 2 3 3 2 2 2" xfId="1271"/>
    <cellStyle name="40% - Accent3 4 2 2 3 3 2 3" xfId="1272"/>
    <cellStyle name="40% - Accent3 4 2 2 3 3 3" xfId="1273"/>
    <cellStyle name="40% - Accent3 4 2 2 3 3 3 2" xfId="1274"/>
    <cellStyle name="40% - Accent3 4 2 2 3 3 4" xfId="1275"/>
    <cellStyle name="40% - Accent3 4 2 2 3 4" xfId="1276"/>
    <cellStyle name="40% - Accent3 4 2 2 3 4 2" xfId="1277"/>
    <cellStyle name="40% - Accent3 4 2 2 3 4 2 2" xfId="1278"/>
    <cellStyle name="40% - Accent3 4 2 2 3 4 3" xfId="1279"/>
    <cellStyle name="40% - Accent3 4 2 2 3 5" xfId="1280"/>
    <cellStyle name="40% - Accent3 4 2 2 3 5 2" xfId="1281"/>
    <cellStyle name="40% - Accent3 4 2 2 3 6" xfId="1282"/>
    <cellStyle name="40% - Accent3 4 2 2 4" xfId="1283"/>
    <cellStyle name="40% - Accent3 4 2 2 4 2" xfId="1284"/>
    <cellStyle name="40% - Accent3 4 2 2 4 2 2" xfId="1285"/>
    <cellStyle name="40% - Accent3 4 2 2 4 2 2 2" xfId="1286"/>
    <cellStyle name="40% - Accent3 4 2 2 4 2 2 2 2" xfId="1287"/>
    <cellStyle name="40% - Accent3 4 2 2 4 2 2 3" xfId="1288"/>
    <cellStyle name="40% - Accent3 4 2 2 4 2 3" xfId="1289"/>
    <cellStyle name="40% - Accent3 4 2 2 4 2 3 2" xfId="1290"/>
    <cellStyle name="40% - Accent3 4 2 2 4 2 4" xfId="1291"/>
    <cellStyle name="40% - Accent3 4 2 2 4 3" xfId="1292"/>
    <cellStyle name="40% - Accent3 4 2 2 4 3 2" xfId="1293"/>
    <cellStyle name="40% - Accent3 4 2 2 4 3 2 2" xfId="1294"/>
    <cellStyle name="40% - Accent3 4 2 2 4 3 3" xfId="1295"/>
    <cellStyle name="40% - Accent3 4 2 2 4 4" xfId="1296"/>
    <cellStyle name="40% - Accent3 4 2 2 4 4 2" xfId="1297"/>
    <cellStyle name="40% - Accent3 4 2 2 4 5" xfId="1298"/>
    <cellStyle name="40% - Accent3 4 2 2 5" xfId="1299"/>
    <cellStyle name="40% - Accent3 4 2 2 5 2" xfId="1300"/>
    <cellStyle name="40% - Accent3 4 2 2 5 2 2" xfId="1301"/>
    <cellStyle name="40% - Accent3 4 2 2 5 2 2 2" xfId="1302"/>
    <cellStyle name="40% - Accent3 4 2 2 5 2 3" xfId="1303"/>
    <cellStyle name="40% - Accent3 4 2 2 5 3" xfId="1304"/>
    <cellStyle name="40% - Accent3 4 2 2 5 3 2" xfId="1305"/>
    <cellStyle name="40% - Accent3 4 2 2 5 4" xfId="1306"/>
    <cellStyle name="40% - Accent3 4 2 2 6" xfId="1307"/>
    <cellStyle name="40% - Accent3 4 2 2 6 2" xfId="1308"/>
    <cellStyle name="40% - Accent3 4 2 2 6 2 2" xfId="1309"/>
    <cellStyle name="40% - Accent3 4 2 2 6 3" xfId="1310"/>
    <cellStyle name="40% - Accent3 4 2 2 7" xfId="1311"/>
    <cellStyle name="40% - Accent3 4 2 2 7 2" xfId="1312"/>
    <cellStyle name="40% - Accent3 4 2 2 8" xfId="1313"/>
    <cellStyle name="40% - Accent3 4 2 3" xfId="1314"/>
    <cellStyle name="40% - Accent3 4 2 3 2" xfId="1315"/>
    <cellStyle name="40% - Accent3 4 2 3 2 2" xfId="1316"/>
    <cellStyle name="40% - Accent3 4 2 3 2 2 2" xfId="1317"/>
    <cellStyle name="40% - Accent3 4 2 3 2 2 2 2" xfId="1318"/>
    <cellStyle name="40% - Accent3 4 2 3 2 2 2 2 2" xfId="1319"/>
    <cellStyle name="40% - Accent3 4 2 3 2 2 2 2 2 2" xfId="1320"/>
    <cellStyle name="40% - Accent3 4 2 3 2 2 2 2 2 2 2" xfId="1321"/>
    <cellStyle name="40% - Accent3 4 2 3 2 2 2 2 2 3" xfId="1322"/>
    <cellStyle name="40% - Accent3 4 2 3 2 2 2 2 3" xfId="1323"/>
    <cellStyle name="40% - Accent3 4 2 3 2 2 2 2 3 2" xfId="1324"/>
    <cellStyle name="40% - Accent3 4 2 3 2 2 2 2 4" xfId="1325"/>
    <cellStyle name="40% - Accent3 4 2 3 2 2 2 3" xfId="1326"/>
    <cellStyle name="40% - Accent3 4 2 3 2 2 2 3 2" xfId="1327"/>
    <cellStyle name="40% - Accent3 4 2 3 2 2 2 3 2 2" xfId="1328"/>
    <cellStyle name="40% - Accent3 4 2 3 2 2 2 3 3" xfId="1329"/>
    <cellStyle name="40% - Accent3 4 2 3 2 2 2 4" xfId="1330"/>
    <cellStyle name="40% - Accent3 4 2 3 2 2 2 4 2" xfId="1331"/>
    <cellStyle name="40% - Accent3 4 2 3 2 2 2 5" xfId="1332"/>
    <cellStyle name="40% - Accent3 4 2 3 2 2 3" xfId="1333"/>
    <cellStyle name="40% - Accent3 4 2 3 2 2 3 2" xfId="1334"/>
    <cellStyle name="40% - Accent3 4 2 3 2 2 3 2 2" xfId="1335"/>
    <cellStyle name="40% - Accent3 4 2 3 2 2 3 2 2 2" xfId="1336"/>
    <cellStyle name="40% - Accent3 4 2 3 2 2 3 2 3" xfId="1337"/>
    <cellStyle name="40% - Accent3 4 2 3 2 2 3 3" xfId="1338"/>
    <cellStyle name="40% - Accent3 4 2 3 2 2 3 3 2" xfId="1339"/>
    <cellStyle name="40% - Accent3 4 2 3 2 2 3 4" xfId="1340"/>
    <cellStyle name="40% - Accent3 4 2 3 2 2 4" xfId="1341"/>
    <cellStyle name="40% - Accent3 4 2 3 2 2 4 2" xfId="1342"/>
    <cellStyle name="40% - Accent3 4 2 3 2 2 4 2 2" xfId="1343"/>
    <cellStyle name="40% - Accent3 4 2 3 2 2 4 3" xfId="1344"/>
    <cellStyle name="40% - Accent3 4 2 3 2 2 5" xfId="1345"/>
    <cellStyle name="40% - Accent3 4 2 3 2 2 5 2" xfId="1346"/>
    <cellStyle name="40% - Accent3 4 2 3 2 2 6" xfId="1347"/>
    <cellStyle name="40% - Accent3 4 2 3 2 3" xfId="1348"/>
    <cellStyle name="40% - Accent3 4 2 3 2 3 2" xfId="1349"/>
    <cellStyle name="40% - Accent3 4 2 3 2 3 2 2" xfId="1350"/>
    <cellStyle name="40% - Accent3 4 2 3 2 3 2 2 2" xfId="1351"/>
    <cellStyle name="40% - Accent3 4 2 3 2 3 2 2 2 2" xfId="1352"/>
    <cellStyle name="40% - Accent3 4 2 3 2 3 2 2 3" xfId="1353"/>
    <cellStyle name="40% - Accent3 4 2 3 2 3 2 3" xfId="1354"/>
    <cellStyle name="40% - Accent3 4 2 3 2 3 2 3 2" xfId="1355"/>
    <cellStyle name="40% - Accent3 4 2 3 2 3 2 4" xfId="1356"/>
    <cellStyle name="40% - Accent3 4 2 3 2 3 3" xfId="1357"/>
    <cellStyle name="40% - Accent3 4 2 3 2 3 3 2" xfId="1358"/>
    <cellStyle name="40% - Accent3 4 2 3 2 3 3 2 2" xfId="1359"/>
    <cellStyle name="40% - Accent3 4 2 3 2 3 3 3" xfId="1360"/>
    <cellStyle name="40% - Accent3 4 2 3 2 3 4" xfId="1361"/>
    <cellStyle name="40% - Accent3 4 2 3 2 3 4 2" xfId="1362"/>
    <cellStyle name="40% - Accent3 4 2 3 2 3 5" xfId="1363"/>
    <cellStyle name="40% - Accent3 4 2 3 2 4" xfId="1364"/>
    <cellStyle name="40% - Accent3 4 2 3 2 4 2" xfId="1365"/>
    <cellStyle name="40% - Accent3 4 2 3 2 4 2 2" xfId="1366"/>
    <cellStyle name="40% - Accent3 4 2 3 2 4 2 2 2" xfId="1367"/>
    <cellStyle name="40% - Accent3 4 2 3 2 4 2 3" xfId="1368"/>
    <cellStyle name="40% - Accent3 4 2 3 2 4 3" xfId="1369"/>
    <cellStyle name="40% - Accent3 4 2 3 2 4 3 2" xfId="1370"/>
    <cellStyle name="40% - Accent3 4 2 3 2 4 4" xfId="1371"/>
    <cellStyle name="40% - Accent3 4 2 3 2 5" xfId="1372"/>
    <cellStyle name="40% - Accent3 4 2 3 2 5 2" xfId="1373"/>
    <cellStyle name="40% - Accent3 4 2 3 2 5 2 2" xfId="1374"/>
    <cellStyle name="40% - Accent3 4 2 3 2 5 3" xfId="1375"/>
    <cellStyle name="40% - Accent3 4 2 3 2 6" xfId="1376"/>
    <cellStyle name="40% - Accent3 4 2 3 2 6 2" xfId="1377"/>
    <cellStyle name="40% - Accent3 4 2 3 2 7" xfId="1378"/>
    <cellStyle name="40% - Accent3 4 2 3 3" xfId="1379"/>
    <cellStyle name="40% - Accent3 4 2 3 3 2" xfId="1380"/>
    <cellStyle name="40% - Accent3 4 2 3 3 2 2" xfId="1381"/>
    <cellStyle name="40% - Accent3 4 2 3 3 2 2 2" xfId="1382"/>
    <cellStyle name="40% - Accent3 4 2 3 3 2 2 2 2" xfId="1383"/>
    <cellStyle name="40% - Accent3 4 2 3 3 2 2 2 2 2" xfId="1384"/>
    <cellStyle name="40% - Accent3 4 2 3 3 2 2 2 3" xfId="1385"/>
    <cellStyle name="40% - Accent3 4 2 3 3 2 2 3" xfId="1386"/>
    <cellStyle name="40% - Accent3 4 2 3 3 2 2 3 2" xfId="1387"/>
    <cellStyle name="40% - Accent3 4 2 3 3 2 2 4" xfId="1388"/>
    <cellStyle name="40% - Accent3 4 2 3 3 2 3" xfId="1389"/>
    <cellStyle name="40% - Accent3 4 2 3 3 2 3 2" xfId="1390"/>
    <cellStyle name="40% - Accent3 4 2 3 3 2 3 2 2" xfId="1391"/>
    <cellStyle name="40% - Accent3 4 2 3 3 2 3 3" xfId="1392"/>
    <cellStyle name="40% - Accent3 4 2 3 3 2 4" xfId="1393"/>
    <cellStyle name="40% - Accent3 4 2 3 3 2 4 2" xfId="1394"/>
    <cellStyle name="40% - Accent3 4 2 3 3 2 5" xfId="1395"/>
    <cellStyle name="40% - Accent3 4 2 3 3 3" xfId="1396"/>
    <cellStyle name="40% - Accent3 4 2 3 3 3 2" xfId="1397"/>
    <cellStyle name="40% - Accent3 4 2 3 3 3 2 2" xfId="1398"/>
    <cellStyle name="40% - Accent3 4 2 3 3 3 2 2 2" xfId="1399"/>
    <cellStyle name="40% - Accent3 4 2 3 3 3 2 3" xfId="1400"/>
    <cellStyle name="40% - Accent3 4 2 3 3 3 3" xfId="1401"/>
    <cellStyle name="40% - Accent3 4 2 3 3 3 3 2" xfId="1402"/>
    <cellStyle name="40% - Accent3 4 2 3 3 3 4" xfId="1403"/>
    <cellStyle name="40% - Accent3 4 2 3 3 4" xfId="1404"/>
    <cellStyle name="40% - Accent3 4 2 3 3 4 2" xfId="1405"/>
    <cellStyle name="40% - Accent3 4 2 3 3 4 2 2" xfId="1406"/>
    <cellStyle name="40% - Accent3 4 2 3 3 4 3" xfId="1407"/>
    <cellStyle name="40% - Accent3 4 2 3 3 5" xfId="1408"/>
    <cellStyle name="40% - Accent3 4 2 3 3 5 2" xfId="1409"/>
    <cellStyle name="40% - Accent3 4 2 3 3 6" xfId="1410"/>
    <cellStyle name="40% - Accent3 4 2 3 4" xfId="1411"/>
    <cellStyle name="40% - Accent3 4 2 3 4 2" xfId="1412"/>
    <cellStyle name="40% - Accent3 4 2 3 4 2 2" xfId="1413"/>
    <cellStyle name="40% - Accent3 4 2 3 4 2 2 2" xfId="1414"/>
    <cellStyle name="40% - Accent3 4 2 3 4 2 2 2 2" xfId="1415"/>
    <cellStyle name="40% - Accent3 4 2 3 4 2 2 3" xfId="1416"/>
    <cellStyle name="40% - Accent3 4 2 3 4 2 3" xfId="1417"/>
    <cellStyle name="40% - Accent3 4 2 3 4 2 3 2" xfId="1418"/>
    <cellStyle name="40% - Accent3 4 2 3 4 2 4" xfId="1419"/>
    <cellStyle name="40% - Accent3 4 2 3 4 3" xfId="1420"/>
    <cellStyle name="40% - Accent3 4 2 3 4 3 2" xfId="1421"/>
    <cellStyle name="40% - Accent3 4 2 3 4 3 2 2" xfId="1422"/>
    <cellStyle name="40% - Accent3 4 2 3 4 3 3" xfId="1423"/>
    <cellStyle name="40% - Accent3 4 2 3 4 4" xfId="1424"/>
    <cellStyle name="40% - Accent3 4 2 3 4 4 2" xfId="1425"/>
    <cellStyle name="40% - Accent3 4 2 3 4 5" xfId="1426"/>
    <cellStyle name="40% - Accent3 4 2 3 5" xfId="1427"/>
    <cellStyle name="40% - Accent3 4 2 3 5 2" xfId="1428"/>
    <cellStyle name="40% - Accent3 4 2 3 5 2 2" xfId="1429"/>
    <cellStyle name="40% - Accent3 4 2 3 5 2 2 2" xfId="1430"/>
    <cellStyle name="40% - Accent3 4 2 3 5 2 3" xfId="1431"/>
    <cellStyle name="40% - Accent3 4 2 3 5 3" xfId="1432"/>
    <cellStyle name="40% - Accent3 4 2 3 5 3 2" xfId="1433"/>
    <cellStyle name="40% - Accent3 4 2 3 5 4" xfId="1434"/>
    <cellStyle name="40% - Accent3 4 2 3 6" xfId="1435"/>
    <cellStyle name="40% - Accent3 4 2 3 6 2" xfId="1436"/>
    <cellStyle name="40% - Accent3 4 2 3 6 2 2" xfId="1437"/>
    <cellStyle name="40% - Accent3 4 2 3 6 3" xfId="1438"/>
    <cellStyle name="40% - Accent3 4 2 3 7" xfId="1439"/>
    <cellStyle name="40% - Accent3 4 2 3 7 2" xfId="1440"/>
    <cellStyle name="40% - Accent3 4 2 3 8" xfId="1441"/>
    <cellStyle name="40% - Accent3 4 2 4" xfId="1442"/>
    <cellStyle name="40% - Accent3 4 2 4 2" xfId="1443"/>
    <cellStyle name="40% - Accent3 4 2 4 2 2" xfId="1444"/>
    <cellStyle name="40% - Accent3 4 2 4 2 2 2" xfId="1445"/>
    <cellStyle name="40% - Accent3 4 2 4 2 2 2 2" xfId="1446"/>
    <cellStyle name="40% - Accent3 4 2 4 2 2 2 2 2" xfId="1447"/>
    <cellStyle name="40% - Accent3 4 2 4 2 2 2 2 2 2" xfId="1448"/>
    <cellStyle name="40% - Accent3 4 2 4 2 2 2 2 3" xfId="1449"/>
    <cellStyle name="40% - Accent3 4 2 4 2 2 2 3" xfId="1450"/>
    <cellStyle name="40% - Accent3 4 2 4 2 2 2 3 2" xfId="1451"/>
    <cellStyle name="40% - Accent3 4 2 4 2 2 2 4" xfId="1452"/>
    <cellStyle name="40% - Accent3 4 2 4 2 2 3" xfId="1453"/>
    <cellStyle name="40% - Accent3 4 2 4 2 2 3 2" xfId="1454"/>
    <cellStyle name="40% - Accent3 4 2 4 2 2 3 2 2" xfId="1455"/>
    <cellStyle name="40% - Accent3 4 2 4 2 2 3 3" xfId="1456"/>
    <cellStyle name="40% - Accent3 4 2 4 2 2 4" xfId="1457"/>
    <cellStyle name="40% - Accent3 4 2 4 2 2 4 2" xfId="1458"/>
    <cellStyle name="40% - Accent3 4 2 4 2 2 5" xfId="1459"/>
    <cellStyle name="40% - Accent3 4 2 4 2 3" xfId="1460"/>
    <cellStyle name="40% - Accent3 4 2 4 2 3 2" xfId="1461"/>
    <cellStyle name="40% - Accent3 4 2 4 2 3 2 2" xfId="1462"/>
    <cellStyle name="40% - Accent3 4 2 4 2 3 2 2 2" xfId="1463"/>
    <cellStyle name="40% - Accent3 4 2 4 2 3 2 3" xfId="1464"/>
    <cellStyle name="40% - Accent3 4 2 4 2 3 3" xfId="1465"/>
    <cellStyle name="40% - Accent3 4 2 4 2 3 3 2" xfId="1466"/>
    <cellStyle name="40% - Accent3 4 2 4 2 3 4" xfId="1467"/>
    <cellStyle name="40% - Accent3 4 2 4 2 4" xfId="1468"/>
    <cellStyle name="40% - Accent3 4 2 4 2 4 2" xfId="1469"/>
    <cellStyle name="40% - Accent3 4 2 4 2 4 2 2" xfId="1470"/>
    <cellStyle name="40% - Accent3 4 2 4 2 4 3" xfId="1471"/>
    <cellStyle name="40% - Accent3 4 2 4 2 5" xfId="1472"/>
    <cellStyle name="40% - Accent3 4 2 4 2 5 2" xfId="1473"/>
    <cellStyle name="40% - Accent3 4 2 4 2 6" xfId="1474"/>
    <cellStyle name="40% - Accent3 4 2 4 3" xfId="1475"/>
    <cellStyle name="40% - Accent3 4 2 4 3 2" xfId="1476"/>
    <cellStyle name="40% - Accent3 4 2 4 3 2 2" xfId="1477"/>
    <cellStyle name="40% - Accent3 4 2 4 3 2 2 2" xfId="1478"/>
    <cellStyle name="40% - Accent3 4 2 4 3 2 2 2 2" xfId="1479"/>
    <cellStyle name="40% - Accent3 4 2 4 3 2 2 3" xfId="1480"/>
    <cellStyle name="40% - Accent3 4 2 4 3 2 3" xfId="1481"/>
    <cellStyle name="40% - Accent3 4 2 4 3 2 3 2" xfId="1482"/>
    <cellStyle name="40% - Accent3 4 2 4 3 2 4" xfId="1483"/>
    <cellStyle name="40% - Accent3 4 2 4 3 3" xfId="1484"/>
    <cellStyle name="40% - Accent3 4 2 4 3 3 2" xfId="1485"/>
    <cellStyle name="40% - Accent3 4 2 4 3 3 2 2" xfId="1486"/>
    <cellStyle name="40% - Accent3 4 2 4 3 3 3" xfId="1487"/>
    <cellStyle name="40% - Accent3 4 2 4 3 4" xfId="1488"/>
    <cellStyle name="40% - Accent3 4 2 4 3 4 2" xfId="1489"/>
    <cellStyle name="40% - Accent3 4 2 4 3 5" xfId="1490"/>
    <cellStyle name="40% - Accent3 4 2 4 4" xfId="1491"/>
    <cellStyle name="40% - Accent3 4 2 4 4 2" xfId="1492"/>
    <cellStyle name="40% - Accent3 4 2 4 4 2 2" xfId="1493"/>
    <cellStyle name="40% - Accent3 4 2 4 4 2 2 2" xfId="1494"/>
    <cellStyle name="40% - Accent3 4 2 4 4 2 3" xfId="1495"/>
    <cellStyle name="40% - Accent3 4 2 4 4 3" xfId="1496"/>
    <cellStyle name="40% - Accent3 4 2 4 4 3 2" xfId="1497"/>
    <cellStyle name="40% - Accent3 4 2 4 4 4" xfId="1498"/>
    <cellStyle name="40% - Accent3 4 2 4 5" xfId="1499"/>
    <cellStyle name="40% - Accent3 4 2 4 5 2" xfId="1500"/>
    <cellStyle name="40% - Accent3 4 2 4 5 2 2" xfId="1501"/>
    <cellStyle name="40% - Accent3 4 2 4 5 3" xfId="1502"/>
    <cellStyle name="40% - Accent3 4 2 4 6" xfId="1503"/>
    <cellStyle name="40% - Accent3 4 2 4 6 2" xfId="1504"/>
    <cellStyle name="40% - Accent3 4 2 4 7" xfId="1505"/>
    <cellStyle name="40% - Accent3 4 2 5" xfId="1506"/>
    <cellStyle name="40% - Accent3 4 2 5 2" xfId="1507"/>
    <cellStyle name="40% - Accent3 4 2 5 2 2" xfId="1508"/>
    <cellStyle name="40% - Accent3 4 2 5 2 2 2" xfId="1509"/>
    <cellStyle name="40% - Accent3 4 2 5 2 2 2 2" xfId="1510"/>
    <cellStyle name="40% - Accent3 4 2 5 2 2 2 2 2" xfId="1511"/>
    <cellStyle name="40% - Accent3 4 2 5 2 2 2 3" xfId="1512"/>
    <cellStyle name="40% - Accent3 4 2 5 2 2 3" xfId="1513"/>
    <cellStyle name="40% - Accent3 4 2 5 2 2 3 2" xfId="1514"/>
    <cellStyle name="40% - Accent3 4 2 5 2 2 4" xfId="1515"/>
    <cellStyle name="40% - Accent3 4 2 5 2 3" xfId="1516"/>
    <cellStyle name="40% - Accent3 4 2 5 2 3 2" xfId="1517"/>
    <cellStyle name="40% - Accent3 4 2 5 2 3 2 2" xfId="1518"/>
    <cellStyle name="40% - Accent3 4 2 5 2 3 3" xfId="1519"/>
    <cellStyle name="40% - Accent3 4 2 5 2 4" xfId="1520"/>
    <cellStyle name="40% - Accent3 4 2 5 2 4 2" xfId="1521"/>
    <cellStyle name="40% - Accent3 4 2 5 2 5" xfId="1522"/>
    <cellStyle name="40% - Accent3 4 2 5 3" xfId="1523"/>
    <cellStyle name="40% - Accent3 4 2 5 3 2" xfId="1524"/>
    <cellStyle name="40% - Accent3 4 2 5 3 2 2" xfId="1525"/>
    <cellStyle name="40% - Accent3 4 2 5 3 2 2 2" xfId="1526"/>
    <cellStyle name="40% - Accent3 4 2 5 3 2 3" xfId="1527"/>
    <cellStyle name="40% - Accent3 4 2 5 3 3" xfId="1528"/>
    <cellStyle name="40% - Accent3 4 2 5 3 3 2" xfId="1529"/>
    <cellStyle name="40% - Accent3 4 2 5 3 4" xfId="1530"/>
    <cellStyle name="40% - Accent3 4 2 5 4" xfId="1531"/>
    <cellStyle name="40% - Accent3 4 2 5 4 2" xfId="1532"/>
    <cellStyle name="40% - Accent3 4 2 5 4 2 2" xfId="1533"/>
    <cellStyle name="40% - Accent3 4 2 5 4 3" xfId="1534"/>
    <cellStyle name="40% - Accent3 4 2 5 5" xfId="1535"/>
    <cellStyle name="40% - Accent3 4 2 5 5 2" xfId="1536"/>
    <cellStyle name="40% - Accent3 4 2 5 6" xfId="1537"/>
    <cellStyle name="40% - Accent3 4 2 6" xfId="1538"/>
    <cellStyle name="40% - Accent3 4 2 6 2" xfId="1539"/>
    <cellStyle name="40% - Accent3 4 2 6 2 2" xfId="1540"/>
    <cellStyle name="40% - Accent3 4 2 6 2 2 2" xfId="1541"/>
    <cellStyle name="40% - Accent3 4 2 6 2 2 2 2" xfId="1542"/>
    <cellStyle name="40% - Accent3 4 2 6 2 2 3" xfId="1543"/>
    <cellStyle name="40% - Accent3 4 2 6 2 3" xfId="1544"/>
    <cellStyle name="40% - Accent3 4 2 6 2 3 2" xfId="1545"/>
    <cellStyle name="40% - Accent3 4 2 6 2 4" xfId="1546"/>
    <cellStyle name="40% - Accent3 4 2 6 3" xfId="1547"/>
    <cellStyle name="40% - Accent3 4 2 6 3 2" xfId="1548"/>
    <cellStyle name="40% - Accent3 4 2 6 3 2 2" xfId="1549"/>
    <cellStyle name="40% - Accent3 4 2 6 3 3" xfId="1550"/>
    <cellStyle name="40% - Accent3 4 2 6 4" xfId="1551"/>
    <cellStyle name="40% - Accent3 4 2 6 4 2" xfId="1552"/>
    <cellStyle name="40% - Accent3 4 2 6 5" xfId="1553"/>
    <cellStyle name="40% - Accent3 4 2 7" xfId="1554"/>
    <cellStyle name="40% - Accent3 4 2 7 2" xfId="1555"/>
    <cellStyle name="40% - Accent3 4 2 7 2 2" xfId="1556"/>
    <cellStyle name="40% - Accent3 4 2 7 2 2 2" xfId="1557"/>
    <cellStyle name="40% - Accent3 4 2 7 2 3" xfId="1558"/>
    <cellStyle name="40% - Accent3 4 2 7 3" xfId="1559"/>
    <cellStyle name="40% - Accent3 4 2 7 3 2" xfId="1560"/>
    <cellStyle name="40% - Accent3 4 2 7 4" xfId="1561"/>
    <cellStyle name="40% - Accent3 4 2 8" xfId="1562"/>
    <cellStyle name="40% - Accent3 4 2 8 2" xfId="1563"/>
    <cellStyle name="40% - Accent3 4 2 8 2 2" xfId="1564"/>
    <cellStyle name="40% - Accent3 4 2 8 3" xfId="1565"/>
    <cellStyle name="40% - Accent3 4 2 9" xfId="1566"/>
    <cellStyle name="40% - Accent3 4 2 9 2" xfId="1567"/>
    <cellStyle name="40% - Accent3 4 3" xfId="1568"/>
    <cellStyle name="40% - Accent3 4 3 10" xfId="1569"/>
    <cellStyle name="40% - Accent3 4 3 2" xfId="1570"/>
    <cellStyle name="40% - Accent3 4 3 2 2" xfId="1571"/>
    <cellStyle name="40% - Accent3 4 3 2 2 2" xfId="1572"/>
    <cellStyle name="40% - Accent3 4 3 2 2 2 2" xfId="1573"/>
    <cellStyle name="40% - Accent3 4 3 2 2 2 2 2" xfId="1574"/>
    <cellStyle name="40% - Accent3 4 3 2 2 2 2 2 2" xfId="1575"/>
    <cellStyle name="40% - Accent3 4 3 2 2 2 2 2 2 2" xfId="1576"/>
    <cellStyle name="40% - Accent3 4 3 2 2 2 2 2 2 2 2" xfId="1577"/>
    <cellStyle name="40% - Accent3 4 3 2 2 2 2 2 2 3" xfId="1578"/>
    <cellStyle name="40% - Accent3 4 3 2 2 2 2 2 3" xfId="1579"/>
    <cellStyle name="40% - Accent3 4 3 2 2 2 2 2 3 2" xfId="1580"/>
    <cellStyle name="40% - Accent3 4 3 2 2 2 2 2 4" xfId="1581"/>
    <cellStyle name="40% - Accent3 4 3 2 2 2 2 3" xfId="1582"/>
    <cellStyle name="40% - Accent3 4 3 2 2 2 2 3 2" xfId="1583"/>
    <cellStyle name="40% - Accent3 4 3 2 2 2 2 3 2 2" xfId="1584"/>
    <cellStyle name="40% - Accent3 4 3 2 2 2 2 3 3" xfId="1585"/>
    <cellStyle name="40% - Accent3 4 3 2 2 2 2 4" xfId="1586"/>
    <cellStyle name="40% - Accent3 4 3 2 2 2 2 4 2" xfId="1587"/>
    <cellStyle name="40% - Accent3 4 3 2 2 2 2 5" xfId="1588"/>
    <cellStyle name="40% - Accent3 4 3 2 2 2 3" xfId="1589"/>
    <cellStyle name="40% - Accent3 4 3 2 2 2 3 2" xfId="1590"/>
    <cellStyle name="40% - Accent3 4 3 2 2 2 3 2 2" xfId="1591"/>
    <cellStyle name="40% - Accent3 4 3 2 2 2 3 2 2 2" xfId="1592"/>
    <cellStyle name="40% - Accent3 4 3 2 2 2 3 2 3" xfId="1593"/>
    <cellStyle name="40% - Accent3 4 3 2 2 2 3 3" xfId="1594"/>
    <cellStyle name="40% - Accent3 4 3 2 2 2 3 3 2" xfId="1595"/>
    <cellStyle name="40% - Accent3 4 3 2 2 2 3 4" xfId="1596"/>
    <cellStyle name="40% - Accent3 4 3 2 2 2 4" xfId="1597"/>
    <cellStyle name="40% - Accent3 4 3 2 2 2 4 2" xfId="1598"/>
    <cellStyle name="40% - Accent3 4 3 2 2 2 4 2 2" xfId="1599"/>
    <cellStyle name="40% - Accent3 4 3 2 2 2 4 3" xfId="1600"/>
    <cellStyle name="40% - Accent3 4 3 2 2 2 5" xfId="1601"/>
    <cellStyle name="40% - Accent3 4 3 2 2 2 5 2" xfId="1602"/>
    <cellStyle name="40% - Accent3 4 3 2 2 2 6" xfId="1603"/>
    <cellStyle name="40% - Accent3 4 3 2 2 3" xfId="1604"/>
    <cellStyle name="40% - Accent3 4 3 2 2 3 2" xfId="1605"/>
    <cellStyle name="40% - Accent3 4 3 2 2 3 2 2" xfId="1606"/>
    <cellStyle name="40% - Accent3 4 3 2 2 3 2 2 2" xfId="1607"/>
    <cellStyle name="40% - Accent3 4 3 2 2 3 2 2 2 2" xfId="1608"/>
    <cellStyle name="40% - Accent3 4 3 2 2 3 2 2 3" xfId="1609"/>
    <cellStyle name="40% - Accent3 4 3 2 2 3 2 3" xfId="1610"/>
    <cellStyle name="40% - Accent3 4 3 2 2 3 2 3 2" xfId="1611"/>
    <cellStyle name="40% - Accent3 4 3 2 2 3 2 4" xfId="1612"/>
    <cellStyle name="40% - Accent3 4 3 2 2 3 3" xfId="1613"/>
    <cellStyle name="40% - Accent3 4 3 2 2 3 3 2" xfId="1614"/>
    <cellStyle name="40% - Accent3 4 3 2 2 3 3 2 2" xfId="1615"/>
    <cellStyle name="40% - Accent3 4 3 2 2 3 3 3" xfId="1616"/>
    <cellStyle name="40% - Accent3 4 3 2 2 3 4" xfId="1617"/>
    <cellStyle name="40% - Accent3 4 3 2 2 3 4 2" xfId="1618"/>
    <cellStyle name="40% - Accent3 4 3 2 2 3 5" xfId="1619"/>
    <cellStyle name="40% - Accent3 4 3 2 2 4" xfId="1620"/>
    <cellStyle name="40% - Accent3 4 3 2 2 4 2" xfId="1621"/>
    <cellStyle name="40% - Accent3 4 3 2 2 4 2 2" xfId="1622"/>
    <cellStyle name="40% - Accent3 4 3 2 2 4 2 2 2" xfId="1623"/>
    <cellStyle name="40% - Accent3 4 3 2 2 4 2 3" xfId="1624"/>
    <cellStyle name="40% - Accent3 4 3 2 2 4 3" xfId="1625"/>
    <cellStyle name="40% - Accent3 4 3 2 2 4 3 2" xfId="1626"/>
    <cellStyle name="40% - Accent3 4 3 2 2 4 4" xfId="1627"/>
    <cellStyle name="40% - Accent3 4 3 2 2 5" xfId="1628"/>
    <cellStyle name="40% - Accent3 4 3 2 2 5 2" xfId="1629"/>
    <cellStyle name="40% - Accent3 4 3 2 2 5 2 2" xfId="1630"/>
    <cellStyle name="40% - Accent3 4 3 2 2 5 3" xfId="1631"/>
    <cellStyle name="40% - Accent3 4 3 2 2 6" xfId="1632"/>
    <cellStyle name="40% - Accent3 4 3 2 2 6 2" xfId="1633"/>
    <cellStyle name="40% - Accent3 4 3 2 2 7" xfId="1634"/>
    <cellStyle name="40% - Accent3 4 3 2 3" xfId="1635"/>
    <cellStyle name="40% - Accent3 4 3 2 3 2" xfId="1636"/>
    <cellStyle name="40% - Accent3 4 3 2 3 2 2" xfId="1637"/>
    <cellStyle name="40% - Accent3 4 3 2 3 2 2 2" xfId="1638"/>
    <cellStyle name="40% - Accent3 4 3 2 3 2 2 2 2" xfId="1639"/>
    <cellStyle name="40% - Accent3 4 3 2 3 2 2 2 2 2" xfId="1640"/>
    <cellStyle name="40% - Accent3 4 3 2 3 2 2 2 3" xfId="1641"/>
    <cellStyle name="40% - Accent3 4 3 2 3 2 2 3" xfId="1642"/>
    <cellStyle name="40% - Accent3 4 3 2 3 2 2 3 2" xfId="1643"/>
    <cellStyle name="40% - Accent3 4 3 2 3 2 2 4" xfId="1644"/>
    <cellStyle name="40% - Accent3 4 3 2 3 2 3" xfId="1645"/>
    <cellStyle name="40% - Accent3 4 3 2 3 2 3 2" xfId="1646"/>
    <cellStyle name="40% - Accent3 4 3 2 3 2 3 2 2" xfId="1647"/>
    <cellStyle name="40% - Accent3 4 3 2 3 2 3 3" xfId="1648"/>
    <cellStyle name="40% - Accent3 4 3 2 3 2 4" xfId="1649"/>
    <cellStyle name="40% - Accent3 4 3 2 3 2 4 2" xfId="1650"/>
    <cellStyle name="40% - Accent3 4 3 2 3 2 5" xfId="1651"/>
    <cellStyle name="40% - Accent3 4 3 2 3 3" xfId="1652"/>
    <cellStyle name="40% - Accent3 4 3 2 3 3 2" xfId="1653"/>
    <cellStyle name="40% - Accent3 4 3 2 3 3 2 2" xfId="1654"/>
    <cellStyle name="40% - Accent3 4 3 2 3 3 2 2 2" xfId="1655"/>
    <cellStyle name="40% - Accent3 4 3 2 3 3 2 3" xfId="1656"/>
    <cellStyle name="40% - Accent3 4 3 2 3 3 3" xfId="1657"/>
    <cellStyle name="40% - Accent3 4 3 2 3 3 3 2" xfId="1658"/>
    <cellStyle name="40% - Accent3 4 3 2 3 3 4" xfId="1659"/>
    <cellStyle name="40% - Accent3 4 3 2 3 4" xfId="1660"/>
    <cellStyle name="40% - Accent3 4 3 2 3 4 2" xfId="1661"/>
    <cellStyle name="40% - Accent3 4 3 2 3 4 2 2" xfId="1662"/>
    <cellStyle name="40% - Accent3 4 3 2 3 4 3" xfId="1663"/>
    <cellStyle name="40% - Accent3 4 3 2 3 5" xfId="1664"/>
    <cellStyle name="40% - Accent3 4 3 2 3 5 2" xfId="1665"/>
    <cellStyle name="40% - Accent3 4 3 2 3 6" xfId="1666"/>
    <cellStyle name="40% - Accent3 4 3 2 4" xfId="1667"/>
    <cellStyle name="40% - Accent3 4 3 2 4 2" xfId="1668"/>
    <cellStyle name="40% - Accent3 4 3 2 4 2 2" xfId="1669"/>
    <cellStyle name="40% - Accent3 4 3 2 4 2 2 2" xfId="1670"/>
    <cellStyle name="40% - Accent3 4 3 2 4 2 2 2 2" xfId="1671"/>
    <cellStyle name="40% - Accent3 4 3 2 4 2 2 3" xfId="1672"/>
    <cellStyle name="40% - Accent3 4 3 2 4 2 3" xfId="1673"/>
    <cellStyle name="40% - Accent3 4 3 2 4 2 3 2" xfId="1674"/>
    <cellStyle name="40% - Accent3 4 3 2 4 2 4" xfId="1675"/>
    <cellStyle name="40% - Accent3 4 3 2 4 3" xfId="1676"/>
    <cellStyle name="40% - Accent3 4 3 2 4 3 2" xfId="1677"/>
    <cellStyle name="40% - Accent3 4 3 2 4 3 2 2" xfId="1678"/>
    <cellStyle name="40% - Accent3 4 3 2 4 3 3" xfId="1679"/>
    <cellStyle name="40% - Accent3 4 3 2 4 4" xfId="1680"/>
    <cellStyle name="40% - Accent3 4 3 2 4 4 2" xfId="1681"/>
    <cellStyle name="40% - Accent3 4 3 2 4 5" xfId="1682"/>
    <cellStyle name="40% - Accent3 4 3 2 5" xfId="1683"/>
    <cellStyle name="40% - Accent3 4 3 2 5 2" xfId="1684"/>
    <cellStyle name="40% - Accent3 4 3 2 5 2 2" xfId="1685"/>
    <cellStyle name="40% - Accent3 4 3 2 5 2 2 2" xfId="1686"/>
    <cellStyle name="40% - Accent3 4 3 2 5 2 3" xfId="1687"/>
    <cellStyle name="40% - Accent3 4 3 2 5 3" xfId="1688"/>
    <cellStyle name="40% - Accent3 4 3 2 5 3 2" xfId="1689"/>
    <cellStyle name="40% - Accent3 4 3 2 5 4" xfId="1690"/>
    <cellStyle name="40% - Accent3 4 3 2 6" xfId="1691"/>
    <cellStyle name="40% - Accent3 4 3 2 6 2" xfId="1692"/>
    <cellStyle name="40% - Accent3 4 3 2 6 2 2" xfId="1693"/>
    <cellStyle name="40% - Accent3 4 3 2 6 3" xfId="1694"/>
    <cellStyle name="40% - Accent3 4 3 2 7" xfId="1695"/>
    <cellStyle name="40% - Accent3 4 3 2 7 2" xfId="1696"/>
    <cellStyle name="40% - Accent3 4 3 2 8" xfId="1697"/>
    <cellStyle name="40% - Accent3 4 3 3" xfId="1698"/>
    <cellStyle name="40% - Accent3 4 3 3 2" xfId="1699"/>
    <cellStyle name="40% - Accent3 4 3 3 2 2" xfId="1700"/>
    <cellStyle name="40% - Accent3 4 3 3 2 2 2" xfId="1701"/>
    <cellStyle name="40% - Accent3 4 3 3 2 2 2 2" xfId="1702"/>
    <cellStyle name="40% - Accent3 4 3 3 2 2 2 2 2" xfId="1703"/>
    <cellStyle name="40% - Accent3 4 3 3 2 2 2 2 2 2" xfId="1704"/>
    <cellStyle name="40% - Accent3 4 3 3 2 2 2 2 2 2 2" xfId="1705"/>
    <cellStyle name="40% - Accent3 4 3 3 2 2 2 2 2 3" xfId="1706"/>
    <cellStyle name="40% - Accent3 4 3 3 2 2 2 2 3" xfId="1707"/>
    <cellStyle name="40% - Accent3 4 3 3 2 2 2 2 3 2" xfId="1708"/>
    <cellStyle name="40% - Accent3 4 3 3 2 2 2 2 4" xfId="1709"/>
    <cellStyle name="40% - Accent3 4 3 3 2 2 2 3" xfId="1710"/>
    <cellStyle name="40% - Accent3 4 3 3 2 2 2 3 2" xfId="1711"/>
    <cellStyle name="40% - Accent3 4 3 3 2 2 2 3 2 2" xfId="1712"/>
    <cellStyle name="40% - Accent3 4 3 3 2 2 2 3 3" xfId="1713"/>
    <cellStyle name="40% - Accent3 4 3 3 2 2 2 4" xfId="1714"/>
    <cellStyle name="40% - Accent3 4 3 3 2 2 2 4 2" xfId="1715"/>
    <cellStyle name="40% - Accent3 4 3 3 2 2 2 5" xfId="1716"/>
    <cellStyle name="40% - Accent3 4 3 3 2 2 3" xfId="1717"/>
    <cellStyle name="40% - Accent3 4 3 3 2 2 3 2" xfId="1718"/>
    <cellStyle name="40% - Accent3 4 3 3 2 2 3 2 2" xfId="1719"/>
    <cellStyle name="40% - Accent3 4 3 3 2 2 3 2 2 2" xfId="1720"/>
    <cellStyle name="40% - Accent3 4 3 3 2 2 3 2 3" xfId="1721"/>
    <cellStyle name="40% - Accent3 4 3 3 2 2 3 3" xfId="1722"/>
    <cellStyle name="40% - Accent3 4 3 3 2 2 3 3 2" xfId="1723"/>
    <cellStyle name="40% - Accent3 4 3 3 2 2 3 4" xfId="1724"/>
    <cellStyle name="40% - Accent3 4 3 3 2 2 4" xfId="1725"/>
    <cellStyle name="40% - Accent3 4 3 3 2 2 4 2" xfId="1726"/>
    <cellStyle name="40% - Accent3 4 3 3 2 2 4 2 2" xfId="1727"/>
    <cellStyle name="40% - Accent3 4 3 3 2 2 4 3" xfId="1728"/>
    <cellStyle name="40% - Accent3 4 3 3 2 2 5" xfId="1729"/>
    <cellStyle name="40% - Accent3 4 3 3 2 2 5 2" xfId="1730"/>
    <cellStyle name="40% - Accent3 4 3 3 2 2 6" xfId="1731"/>
    <cellStyle name="40% - Accent3 4 3 3 2 3" xfId="1732"/>
    <cellStyle name="40% - Accent3 4 3 3 2 3 2" xfId="1733"/>
    <cellStyle name="40% - Accent3 4 3 3 2 3 2 2" xfId="1734"/>
    <cellStyle name="40% - Accent3 4 3 3 2 3 2 2 2" xfId="1735"/>
    <cellStyle name="40% - Accent3 4 3 3 2 3 2 2 2 2" xfId="1736"/>
    <cellStyle name="40% - Accent3 4 3 3 2 3 2 2 3" xfId="1737"/>
    <cellStyle name="40% - Accent3 4 3 3 2 3 2 3" xfId="1738"/>
    <cellStyle name="40% - Accent3 4 3 3 2 3 2 3 2" xfId="1739"/>
    <cellStyle name="40% - Accent3 4 3 3 2 3 2 4" xfId="1740"/>
    <cellStyle name="40% - Accent3 4 3 3 2 3 3" xfId="1741"/>
    <cellStyle name="40% - Accent3 4 3 3 2 3 3 2" xfId="1742"/>
    <cellStyle name="40% - Accent3 4 3 3 2 3 3 2 2" xfId="1743"/>
    <cellStyle name="40% - Accent3 4 3 3 2 3 3 3" xfId="1744"/>
    <cellStyle name="40% - Accent3 4 3 3 2 3 4" xfId="1745"/>
    <cellStyle name="40% - Accent3 4 3 3 2 3 4 2" xfId="1746"/>
    <cellStyle name="40% - Accent3 4 3 3 2 3 5" xfId="1747"/>
    <cellStyle name="40% - Accent3 4 3 3 2 4" xfId="1748"/>
    <cellStyle name="40% - Accent3 4 3 3 2 4 2" xfId="1749"/>
    <cellStyle name="40% - Accent3 4 3 3 2 4 2 2" xfId="1750"/>
    <cellStyle name="40% - Accent3 4 3 3 2 4 2 2 2" xfId="1751"/>
    <cellStyle name="40% - Accent3 4 3 3 2 4 2 3" xfId="1752"/>
    <cellStyle name="40% - Accent3 4 3 3 2 4 3" xfId="1753"/>
    <cellStyle name="40% - Accent3 4 3 3 2 4 3 2" xfId="1754"/>
    <cellStyle name="40% - Accent3 4 3 3 2 4 4" xfId="1755"/>
    <cellStyle name="40% - Accent3 4 3 3 2 5" xfId="1756"/>
    <cellStyle name="40% - Accent3 4 3 3 2 5 2" xfId="1757"/>
    <cellStyle name="40% - Accent3 4 3 3 2 5 2 2" xfId="1758"/>
    <cellStyle name="40% - Accent3 4 3 3 2 5 3" xfId="1759"/>
    <cellStyle name="40% - Accent3 4 3 3 2 6" xfId="1760"/>
    <cellStyle name="40% - Accent3 4 3 3 2 6 2" xfId="1761"/>
    <cellStyle name="40% - Accent3 4 3 3 2 7" xfId="1762"/>
    <cellStyle name="40% - Accent3 4 3 3 3" xfId="1763"/>
    <cellStyle name="40% - Accent3 4 3 3 3 2" xfId="1764"/>
    <cellStyle name="40% - Accent3 4 3 3 3 2 2" xfId="1765"/>
    <cellStyle name="40% - Accent3 4 3 3 3 2 2 2" xfId="1766"/>
    <cellStyle name="40% - Accent3 4 3 3 3 2 2 2 2" xfId="1767"/>
    <cellStyle name="40% - Accent3 4 3 3 3 2 2 2 2 2" xfId="1768"/>
    <cellStyle name="40% - Accent3 4 3 3 3 2 2 2 3" xfId="1769"/>
    <cellStyle name="40% - Accent3 4 3 3 3 2 2 3" xfId="1770"/>
    <cellStyle name="40% - Accent3 4 3 3 3 2 2 3 2" xfId="1771"/>
    <cellStyle name="40% - Accent3 4 3 3 3 2 2 4" xfId="1772"/>
    <cellStyle name="40% - Accent3 4 3 3 3 2 3" xfId="1773"/>
    <cellStyle name="40% - Accent3 4 3 3 3 2 3 2" xfId="1774"/>
    <cellStyle name="40% - Accent3 4 3 3 3 2 3 2 2" xfId="1775"/>
    <cellStyle name="40% - Accent3 4 3 3 3 2 3 3" xfId="1776"/>
    <cellStyle name="40% - Accent3 4 3 3 3 2 4" xfId="1777"/>
    <cellStyle name="40% - Accent3 4 3 3 3 2 4 2" xfId="1778"/>
    <cellStyle name="40% - Accent3 4 3 3 3 2 5" xfId="1779"/>
    <cellStyle name="40% - Accent3 4 3 3 3 3" xfId="1780"/>
    <cellStyle name="40% - Accent3 4 3 3 3 3 2" xfId="1781"/>
    <cellStyle name="40% - Accent3 4 3 3 3 3 2 2" xfId="1782"/>
    <cellStyle name="40% - Accent3 4 3 3 3 3 2 2 2" xfId="1783"/>
    <cellStyle name="40% - Accent3 4 3 3 3 3 2 3" xfId="1784"/>
    <cellStyle name="40% - Accent3 4 3 3 3 3 3" xfId="1785"/>
    <cellStyle name="40% - Accent3 4 3 3 3 3 3 2" xfId="1786"/>
    <cellStyle name="40% - Accent3 4 3 3 3 3 4" xfId="1787"/>
    <cellStyle name="40% - Accent3 4 3 3 3 4" xfId="1788"/>
    <cellStyle name="40% - Accent3 4 3 3 3 4 2" xfId="1789"/>
    <cellStyle name="40% - Accent3 4 3 3 3 4 2 2" xfId="1790"/>
    <cellStyle name="40% - Accent3 4 3 3 3 4 3" xfId="1791"/>
    <cellStyle name="40% - Accent3 4 3 3 3 5" xfId="1792"/>
    <cellStyle name="40% - Accent3 4 3 3 3 5 2" xfId="1793"/>
    <cellStyle name="40% - Accent3 4 3 3 3 6" xfId="1794"/>
    <cellStyle name="40% - Accent3 4 3 3 4" xfId="1795"/>
    <cellStyle name="40% - Accent3 4 3 3 4 2" xfId="1796"/>
    <cellStyle name="40% - Accent3 4 3 3 4 2 2" xfId="1797"/>
    <cellStyle name="40% - Accent3 4 3 3 4 2 2 2" xfId="1798"/>
    <cellStyle name="40% - Accent3 4 3 3 4 2 2 2 2" xfId="1799"/>
    <cellStyle name="40% - Accent3 4 3 3 4 2 2 3" xfId="1800"/>
    <cellStyle name="40% - Accent3 4 3 3 4 2 3" xfId="1801"/>
    <cellStyle name="40% - Accent3 4 3 3 4 2 3 2" xfId="1802"/>
    <cellStyle name="40% - Accent3 4 3 3 4 2 4" xfId="1803"/>
    <cellStyle name="40% - Accent3 4 3 3 4 3" xfId="1804"/>
    <cellStyle name="40% - Accent3 4 3 3 4 3 2" xfId="1805"/>
    <cellStyle name="40% - Accent3 4 3 3 4 3 2 2" xfId="1806"/>
    <cellStyle name="40% - Accent3 4 3 3 4 3 3" xfId="1807"/>
    <cellStyle name="40% - Accent3 4 3 3 4 4" xfId="1808"/>
    <cellStyle name="40% - Accent3 4 3 3 4 4 2" xfId="1809"/>
    <cellStyle name="40% - Accent3 4 3 3 4 5" xfId="1810"/>
    <cellStyle name="40% - Accent3 4 3 3 5" xfId="1811"/>
    <cellStyle name="40% - Accent3 4 3 3 5 2" xfId="1812"/>
    <cellStyle name="40% - Accent3 4 3 3 5 2 2" xfId="1813"/>
    <cellStyle name="40% - Accent3 4 3 3 5 2 2 2" xfId="1814"/>
    <cellStyle name="40% - Accent3 4 3 3 5 2 3" xfId="1815"/>
    <cellStyle name="40% - Accent3 4 3 3 5 3" xfId="1816"/>
    <cellStyle name="40% - Accent3 4 3 3 5 3 2" xfId="1817"/>
    <cellStyle name="40% - Accent3 4 3 3 5 4" xfId="1818"/>
    <cellStyle name="40% - Accent3 4 3 3 6" xfId="1819"/>
    <cellStyle name="40% - Accent3 4 3 3 6 2" xfId="1820"/>
    <cellStyle name="40% - Accent3 4 3 3 6 2 2" xfId="1821"/>
    <cellStyle name="40% - Accent3 4 3 3 6 3" xfId="1822"/>
    <cellStyle name="40% - Accent3 4 3 3 7" xfId="1823"/>
    <cellStyle name="40% - Accent3 4 3 3 7 2" xfId="1824"/>
    <cellStyle name="40% - Accent3 4 3 3 8" xfId="1825"/>
    <cellStyle name="40% - Accent3 4 3 4" xfId="1826"/>
    <cellStyle name="40% - Accent3 4 3 4 2" xfId="1827"/>
    <cellStyle name="40% - Accent3 4 3 4 2 2" xfId="1828"/>
    <cellStyle name="40% - Accent3 4 3 4 2 2 2" xfId="1829"/>
    <cellStyle name="40% - Accent3 4 3 4 2 2 2 2" xfId="1830"/>
    <cellStyle name="40% - Accent3 4 3 4 2 2 2 2 2" xfId="1831"/>
    <cellStyle name="40% - Accent3 4 3 4 2 2 2 2 2 2" xfId="1832"/>
    <cellStyle name="40% - Accent3 4 3 4 2 2 2 2 3" xfId="1833"/>
    <cellStyle name="40% - Accent3 4 3 4 2 2 2 3" xfId="1834"/>
    <cellStyle name="40% - Accent3 4 3 4 2 2 2 3 2" xfId="1835"/>
    <cellStyle name="40% - Accent3 4 3 4 2 2 2 4" xfId="1836"/>
    <cellStyle name="40% - Accent3 4 3 4 2 2 3" xfId="1837"/>
    <cellStyle name="40% - Accent3 4 3 4 2 2 3 2" xfId="1838"/>
    <cellStyle name="40% - Accent3 4 3 4 2 2 3 2 2" xfId="1839"/>
    <cellStyle name="40% - Accent3 4 3 4 2 2 3 3" xfId="1840"/>
    <cellStyle name="40% - Accent3 4 3 4 2 2 4" xfId="1841"/>
    <cellStyle name="40% - Accent3 4 3 4 2 2 4 2" xfId="1842"/>
    <cellStyle name="40% - Accent3 4 3 4 2 2 5" xfId="1843"/>
    <cellStyle name="40% - Accent3 4 3 4 2 3" xfId="1844"/>
    <cellStyle name="40% - Accent3 4 3 4 2 3 2" xfId="1845"/>
    <cellStyle name="40% - Accent3 4 3 4 2 3 2 2" xfId="1846"/>
    <cellStyle name="40% - Accent3 4 3 4 2 3 2 2 2" xfId="1847"/>
    <cellStyle name="40% - Accent3 4 3 4 2 3 2 3" xfId="1848"/>
    <cellStyle name="40% - Accent3 4 3 4 2 3 3" xfId="1849"/>
    <cellStyle name="40% - Accent3 4 3 4 2 3 3 2" xfId="1850"/>
    <cellStyle name="40% - Accent3 4 3 4 2 3 4" xfId="1851"/>
    <cellStyle name="40% - Accent3 4 3 4 2 4" xfId="1852"/>
    <cellStyle name="40% - Accent3 4 3 4 2 4 2" xfId="1853"/>
    <cellStyle name="40% - Accent3 4 3 4 2 4 2 2" xfId="1854"/>
    <cellStyle name="40% - Accent3 4 3 4 2 4 3" xfId="1855"/>
    <cellStyle name="40% - Accent3 4 3 4 2 5" xfId="1856"/>
    <cellStyle name="40% - Accent3 4 3 4 2 5 2" xfId="1857"/>
    <cellStyle name="40% - Accent3 4 3 4 2 6" xfId="1858"/>
    <cellStyle name="40% - Accent3 4 3 4 3" xfId="1859"/>
    <cellStyle name="40% - Accent3 4 3 4 3 2" xfId="1860"/>
    <cellStyle name="40% - Accent3 4 3 4 3 2 2" xfId="1861"/>
    <cellStyle name="40% - Accent3 4 3 4 3 2 2 2" xfId="1862"/>
    <cellStyle name="40% - Accent3 4 3 4 3 2 2 2 2" xfId="1863"/>
    <cellStyle name="40% - Accent3 4 3 4 3 2 2 3" xfId="1864"/>
    <cellStyle name="40% - Accent3 4 3 4 3 2 3" xfId="1865"/>
    <cellStyle name="40% - Accent3 4 3 4 3 2 3 2" xfId="1866"/>
    <cellStyle name="40% - Accent3 4 3 4 3 2 4" xfId="1867"/>
    <cellStyle name="40% - Accent3 4 3 4 3 3" xfId="1868"/>
    <cellStyle name="40% - Accent3 4 3 4 3 3 2" xfId="1869"/>
    <cellStyle name="40% - Accent3 4 3 4 3 3 2 2" xfId="1870"/>
    <cellStyle name="40% - Accent3 4 3 4 3 3 3" xfId="1871"/>
    <cellStyle name="40% - Accent3 4 3 4 3 4" xfId="1872"/>
    <cellStyle name="40% - Accent3 4 3 4 3 4 2" xfId="1873"/>
    <cellStyle name="40% - Accent3 4 3 4 3 5" xfId="1874"/>
    <cellStyle name="40% - Accent3 4 3 4 4" xfId="1875"/>
    <cellStyle name="40% - Accent3 4 3 4 4 2" xfId="1876"/>
    <cellStyle name="40% - Accent3 4 3 4 4 2 2" xfId="1877"/>
    <cellStyle name="40% - Accent3 4 3 4 4 2 2 2" xfId="1878"/>
    <cellStyle name="40% - Accent3 4 3 4 4 2 3" xfId="1879"/>
    <cellStyle name="40% - Accent3 4 3 4 4 3" xfId="1880"/>
    <cellStyle name="40% - Accent3 4 3 4 4 3 2" xfId="1881"/>
    <cellStyle name="40% - Accent3 4 3 4 4 4" xfId="1882"/>
    <cellStyle name="40% - Accent3 4 3 4 5" xfId="1883"/>
    <cellStyle name="40% - Accent3 4 3 4 5 2" xfId="1884"/>
    <cellStyle name="40% - Accent3 4 3 4 5 2 2" xfId="1885"/>
    <cellStyle name="40% - Accent3 4 3 4 5 3" xfId="1886"/>
    <cellStyle name="40% - Accent3 4 3 4 6" xfId="1887"/>
    <cellStyle name="40% - Accent3 4 3 4 6 2" xfId="1888"/>
    <cellStyle name="40% - Accent3 4 3 4 7" xfId="1889"/>
    <cellStyle name="40% - Accent3 4 3 5" xfId="1890"/>
    <cellStyle name="40% - Accent3 4 3 5 2" xfId="1891"/>
    <cellStyle name="40% - Accent3 4 3 5 2 2" xfId="1892"/>
    <cellStyle name="40% - Accent3 4 3 5 2 2 2" xfId="1893"/>
    <cellStyle name="40% - Accent3 4 3 5 2 2 2 2" xfId="1894"/>
    <cellStyle name="40% - Accent3 4 3 5 2 2 2 2 2" xfId="1895"/>
    <cellStyle name="40% - Accent3 4 3 5 2 2 2 3" xfId="1896"/>
    <cellStyle name="40% - Accent3 4 3 5 2 2 3" xfId="1897"/>
    <cellStyle name="40% - Accent3 4 3 5 2 2 3 2" xfId="1898"/>
    <cellStyle name="40% - Accent3 4 3 5 2 2 4" xfId="1899"/>
    <cellStyle name="40% - Accent3 4 3 5 2 3" xfId="1900"/>
    <cellStyle name="40% - Accent3 4 3 5 2 3 2" xfId="1901"/>
    <cellStyle name="40% - Accent3 4 3 5 2 3 2 2" xfId="1902"/>
    <cellStyle name="40% - Accent3 4 3 5 2 3 3" xfId="1903"/>
    <cellStyle name="40% - Accent3 4 3 5 2 4" xfId="1904"/>
    <cellStyle name="40% - Accent3 4 3 5 2 4 2" xfId="1905"/>
    <cellStyle name="40% - Accent3 4 3 5 2 5" xfId="1906"/>
    <cellStyle name="40% - Accent3 4 3 5 3" xfId="1907"/>
    <cellStyle name="40% - Accent3 4 3 5 3 2" xfId="1908"/>
    <cellStyle name="40% - Accent3 4 3 5 3 2 2" xfId="1909"/>
    <cellStyle name="40% - Accent3 4 3 5 3 2 2 2" xfId="1910"/>
    <cellStyle name="40% - Accent3 4 3 5 3 2 3" xfId="1911"/>
    <cellStyle name="40% - Accent3 4 3 5 3 3" xfId="1912"/>
    <cellStyle name="40% - Accent3 4 3 5 3 3 2" xfId="1913"/>
    <cellStyle name="40% - Accent3 4 3 5 3 4" xfId="1914"/>
    <cellStyle name="40% - Accent3 4 3 5 4" xfId="1915"/>
    <cellStyle name="40% - Accent3 4 3 5 4 2" xfId="1916"/>
    <cellStyle name="40% - Accent3 4 3 5 4 2 2" xfId="1917"/>
    <cellStyle name="40% - Accent3 4 3 5 4 3" xfId="1918"/>
    <cellStyle name="40% - Accent3 4 3 5 5" xfId="1919"/>
    <cellStyle name="40% - Accent3 4 3 5 5 2" xfId="1920"/>
    <cellStyle name="40% - Accent3 4 3 5 6" xfId="1921"/>
    <cellStyle name="40% - Accent3 4 3 6" xfId="1922"/>
    <cellStyle name="40% - Accent3 4 3 6 2" xfId="1923"/>
    <cellStyle name="40% - Accent3 4 3 6 2 2" xfId="1924"/>
    <cellStyle name="40% - Accent3 4 3 6 2 2 2" xfId="1925"/>
    <cellStyle name="40% - Accent3 4 3 6 2 2 2 2" xfId="1926"/>
    <cellStyle name="40% - Accent3 4 3 6 2 2 3" xfId="1927"/>
    <cellStyle name="40% - Accent3 4 3 6 2 3" xfId="1928"/>
    <cellStyle name="40% - Accent3 4 3 6 2 3 2" xfId="1929"/>
    <cellStyle name="40% - Accent3 4 3 6 2 4" xfId="1930"/>
    <cellStyle name="40% - Accent3 4 3 6 3" xfId="1931"/>
    <cellStyle name="40% - Accent3 4 3 6 3 2" xfId="1932"/>
    <cellStyle name="40% - Accent3 4 3 6 3 2 2" xfId="1933"/>
    <cellStyle name="40% - Accent3 4 3 6 3 3" xfId="1934"/>
    <cellStyle name="40% - Accent3 4 3 6 4" xfId="1935"/>
    <cellStyle name="40% - Accent3 4 3 6 4 2" xfId="1936"/>
    <cellStyle name="40% - Accent3 4 3 6 5" xfId="1937"/>
    <cellStyle name="40% - Accent3 4 3 7" xfId="1938"/>
    <cellStyle name="40% - Accent3 4 3 7 2" xfId="1939"/>
    <cellStyle name="40% - Accent3 4 3 7 2 2" xfId="1940"/>
    <cellStyle name="40% - Accent3 4 3 7 2 2 2" xfId="1941"/>
    <cellStyle name="40% - Accent3 4 3 7 2 3" xfId="1942"/>
    <cellStyle name="40% - Accent3 4 3 7 3" xfId="1943"/>
    <cellStyle name="40% - Accent3 4 3 7 3 2" xfId="1944"/>
    <cellStyle name="40% - Accent3 4 3 7 4" xfId="1945"/>
    <cellStyle name="40% - Accent3 4 3 8" xfId="1946"/>
    <cellStyle name="40% - Accent3 4 3 8 2" xfId="1947"/>
    <cellStyle name="40% - Accent3 4 3 8 2 2" xfId="1948"/>
    <cellStyle name="40% - Accent3 4 3 8 3" xfId="1949"/>
    <cellStyle name="40% - Accent3 4 3 9" xfId="1950"/>
    <cellStyle name="40% - Accent3 4 3 9 2" xfId="1951"/>
    <cellStyle name="40% - Accent3 4 4" xfId="1952"/>
    <cellStyle name="40% - Accent3 4 4 2" xfId="1953"/>
    <cellStyle name="40% - Accent3 4 4 2 2" xfId="1954"/>
    <cellStyle name="40% - Accent3 4 4 2 2 2" xfId="1955"/>
    <cellStyle name="40% - Accent3 4 4 2 2 2 2" xfId="1956"/>
    <cellStyle name="40% - Accent3 4 4 2 2 2 2 2" xfId="1957"/>
    <cellStyle name="40% - Accent3 4 4 2 2 2 2 2 2" xfId="1958"/>
    <cellStyle name="40% - Accent3 4 4 2 2 2 2 2 2 2" xfId="1959"/>
    <cellStyle name="40% - Accent3 4 4 2 2 2 2 2 3" xfId="1960"/>
    <cellStyle name="40% - Accent3 4 4 2 2 2 2 3" xfId="1961"/>
    <cellStyle name="40% - Accent3 4 4 2 2 2 2 3 2" xfId="1962"/>
    <cellStyle name="40% - Accent3 4 4 2 2 2 2 4" xfId="1963"/>
    <cellStyle name="40% - Accent3 4 4 2 2 2 3" xfId="1964"/>
    <cellStyle name="40% - Accent3 4 4 2 2 2 3 2" xfId="1965"/>
    <cellStyle name="40% - Accent3 4 4 2 2 2 3 2 2" xfId="1966"/>
    <cellStyle name="40% - Accent3 4 4 2 2 2 3 3" xfId="1967"/>
    <cellStyle name="40% - Accent3 4 4 2 2 2 4" xfId="1968"/>
    <cellStyle name="40% - Accent3 4 4 2 2 2 4 2" xfId="1969"/>
    <cellStyle name="40% - Accent3 4 4 2 2 2 5" xfId="1970"/>
    <cellStyle name="40% - Accent3 4 4 2 2 3" xfId="1971"/>
    <cellStyle name="40% - Accent3 4 4 2 2 3 2" xfId="1972"/>
    <cellStyle name="40% - Accent3 4 4 2 2 3 2 2" xfId="1973"/>
    <cellStyle name="40% - Accent3 4 4 2 2 3 2 2 2" xfId="1974"/>
    <cellStyle name="40% - Accent3 4 4 2 2 3 2 3" xfId="1975"/>
    <cellStyle name="40% - Accent3 4 4 2 2 3 3" xfId="1976"/>
    <cellStyle name="40% - Accent3 4 4 2 2 3 3 2" xfId="1977"/>
    <cellStyle name="40% - Accent3 4 4 2 2 3 4" xfId="1978"/>
    <cellStyle name="40% - Accent3 4 4 2 2 4" xfId="1979"/>
    <cellStyle name="40% - Accent3 4 4 2 2 4 2" xfId="1980"/>
    <cellStyle name="40% - Accent3 4 4 2 2 4 2 2" xfId="1981"/>
    <cellStyle name="40% - Accent3 4 4 2 2 4 3" xfId="1982"/>
    <cellStyle name="40% - Accent3 4 4 2 2 5" xfId="1983"/>
    <cellStyle name="40% - Accent3 4 4 2 2 5 2" xfId="1984"/>
    <cellStyle name="40% - Accent3 4 4 2 2 6" xfId="1985"/>
    <cellStyle name="40% - Accent3 4 4 2 3" xfId="1986"/>
    <cellStyle name="40% - Accent3 4 4 2 3 2" xfId="1987"/>
    <cellStyle name="40% - Accent3 4 4 2 3 2 2" xfId="1988"/>
    <cellStyle name="40% - Accent3 4 4 2 3 2 2 2" xfId="1989"/>
    <cellStyle name="40% - Accent3 4 4 2 3 2 2 2 2" xfId="1990"/>
    <cellStyle name="40% - Accent3 4 4 2 3 2 2 3" xfId="1991"/>
    <cellStyle name="40% - Accent3 4 4 2 3 2 3" xfId="1992"/>
    <cellStyle name="40% - Accent3 4 4 2 3 2 3 2" xfId="1993"/>
    <cellStyle name="40% - Accent3 4 4 2 3 2 4" xfId="1994"/>
    <cellStyle name="40% - Accent3 4 4 2 3 3" xfId="1995"/>
    <cellStyle name="40% - Accent3 4 4 2 3 3 2" xfId="1996"/>
    <cellStyle name="40% - Accent3 4 4 2 3 3 2 2" xfId="1997"/>
    <cellStyle name="40% - Accent3 4 4 2 3 3 3" xfId="1998"/>
    <cellStyle name="40% - Accent3 4 4 2 3 4" xfId="1999"/>
    <cellStyle name="40% - Accent3 4 4 2 3 4 2" xfId="2000"/>
    <cellStyle name="40% - Accent3 4 4 2 3 5" xfId="2001"/>
    <cellStyle name="40% - Accent3 4 4 2 4" xfId="2002"/>
    <cellStyle name="40% - Accent3 4 4 2 4 2" xfId="2003"/>
    <cellStyle name="40% - Accent3 4 4 2 4 2 2" xfId="2004"/>
    <cellStyle name="40% - Accent3 4 4 2 4 2 2 2" xfId="2005"/>
    <cellStyle name="40% - Accent3 4 4 2 4 2 3" xfId="2006"/>
    <cellStyle name="40% - Accent3 4 4 2 4 3" xfId="2007"/>
    <cellStyle name="40% - Accent3 4 4 2 4 3 2" xfId="2008"/>
    <cellStyle name="40% - Accent3 4 4 2 4 4" xfId="2009"/>
    <cellStyle name="40% - Accent3 4 4 2 5" xfId="2010"/>
    <cellStyle name="40% - Accent3 4 4 2 5 2" xfId="2011"/>
    <cellStyle name="40% - Accent3 4 4 2 5 2 2" xfId="2012"/>
    <cellStyle name="40% - Accent3 4 4 2 5 3" xfId="2013"/>
    <cellStyle name="40% - Accent3 4 4 2 6" xfId="2014"/>
    <cellStyle name="40% - Accent3 4 4 2 6 2" xfId="2015"/>
    <cellStyle name="40% - Accent3 4 4 2 7" xfId="2016"/>
    <cellStyle name="40% - Accent3 4 4 3" xfId="2017"/>
    <cellStyle name="40% - Accent3 4 4 3 2" xfId="2018"/>
    <cellStyle name="40% - Accent3 4 4 3 2 2" xfId="2019"/>
    <cellStyle name="40% - Accent3 4 4 3 2 2 2" xfId="2020"/>
    <cellStyle name="40% - Accent3 4 4 3 2 2 2 2" xfId="2021"/>
    <cellStyle name="40% - Accent3 4 4 3 2 2 2 2 2" xfId="2022"/>
    <cellStyle name="40% - Accent3 4 4 3 2 2 2 3" xfId="2023"/>
    <cellStyle name="40% - Accent3 4 4 3 2 2 3" xfId="2024"/>
    <cellStyle name="40% - Accent3 4 4 3 2 2 3 2" xfId="2025"/>
    <cellStyle name="40% - Accent3 4 4 3 2 2 4" xfId="2026"/>
    <cellStyle name="40% - Accent3 4 4 3 2 3" xfId="2027"/>
    <cellStyle name="40% - Accent3 4 4 3 2 3 2" xfId="2028"/>
    <cellStyle name="40% - Accent3 4 4 3 2 3 2 2" xfId="2029"/>
    <cellStyle name="40% - Accent3 4 4 3 2 3 3" xfId="2030"/>
    <cellStyle name="40% - Accent3 4 4 3 2 4" xfId="2031"/>
    <cellStyle name="40% - Accent3 4 4 3 2 4 2" xfId="2032"/>
    <cellStyle name="40% - Accent3 4 4 3 2 5" xfId="2033"/>
    <cellStyle name="40% - Accent3 4 4 3 3" xfId="2034"/>
    <cellStyle name="40% - Accent3 4 4 3 3 2" xfId="2035"/>
    <cellStyle name="40% - Accent3 4 4 3 3 2 2" xfId="2036"/>
    <cellStyle name="40% - Accent3 4 4 3 3 2 2 2" xfId="2037"/>
    <cellStyle name="40% - Accent3 4 4 3 3 2 3" xfId="2038"/>
    <cellStyle name="40% - Accent3 4 4 3 3 3" xfId="2039"/>
    <cellStyle name="40% - Accent3 4 4 3 3 3 2" xfId="2040"/>
    <cellStyle name="40% - Accent3 4 4 3 3 4" xfId="2041"/>
    <cellStyle name="40% - Accent3 4 4 3 4" xfId="2042"/>
    <cellStyle name="40% - Accent3 4 4 3 4 2" xfId="2043"/>
    <cellStyle name="40% - Accent3 4 4 3 4 2 2" xfId="2044"/>
    <cellStyle name="40% - Accent3 4 4 3 4 3" xfId="2045"/>
    <cellStyle name="40% - Accent3 4 4 3 5" xfId="2046"/>
    <cellStyle name="40% - Accent3 4 4 3 5 2" xfId="2047"/>
    <cellStyle name="40% - Accent3 4 4 3 6" xfId="2048"/>
    <cellStyle name="40% - Accent3 4 4 4" xfId="2049"/>
    <cellStyle name="40% - Accent3 4 4 4 2" xfId="2050"/>
    <cellStyle name="40% - Accent3 4 4 4 2 2" xfId="2051"/>
    <cellStyle name="40% - Accent3 4 4 4 2 2 2" xfId="2052"/>
    <cellStyle name="40% - Accent3 4 4 4 2 2 2 2" xfId="2053"/>
    <cellStyle name="40% - Accent3 4 4 4 2 2 3" xfId="2054"/>
    <cellStyle name="40% - Accent3 4 4 4 2 3" xfId="2055"/>
    <cellStyle name="40% - Accent3 4 4 4 2 3 2" xfId="2056"/>
    <cellStyle name="40% - Accent3 4 4 4 2 4" xfId="2057"/>
    <cellStyle name="40% - Accent3 4 4 4 3" xfId="2058"/>
    <cellStyle name="40% - Accent3 4 4 4 3 2" xfId="2059"/>
    <cellStyle name="40% - Accent3 4 4 4 3 2 2" xfId="2060"/>
    <cellStyle name="40% - Accent3 4 4 4 3 3" xfId="2061"/>
    <cellStyle name="40% - Accent3 4 4 4 4" xfId="2062"/>
    <cellStyle name="40% - Accent3 4 4 4 4 2" xfId="2063"/>
    <cellStyle name="40% - Accent3 4 4 4 5" xfId="2064"/>
    <cellStyle name="40% - Accent3 4 4 5" xfId="2065"/>
    <cellStyle name="40% - Accent3 4 4 5 2" xfId="2066"/>
    <cellStyle name="40% - Accent3 4 4 5 2 2" xfId="2067"/>
    <cellStyle name="40% - Accent3 4 4 5 2 2 2" xfId="2068"/>
    <cellStyle name="40% - Accent3 4 4 5 2 3" xfId="2069"/>
    <cellStyle name="40% - Accent3 4 4 5 3" xfId="2070"/>
    <cellStyle name="40% - Accent3 4 4 5 3 2" xfId="2071"/>
    <cellStyle name="40% - Accent3 4 4 5 4" xfId="2072"/>
    <cellStyle name="40% - Accent3 4 4 6" xfId="2073"/>
    <cellStyle name="40% - Accent3 4 4 6 2" xfId="2074"/>
    <cellStyle name="40% - Accent3 4 4 6 2 2" xfId="2075"/>
    <cellStyle name="40% - Accent3 4 4 6 3" xfId="2076"/>
    <cellStyle name="40% - Accent3 4 4 7" xfId="2077"/>
    <cellStyle name="40% - Accent3 4 4 7 2" xfId="2078"/>
    <cellStyle name="40% - Accent3 4 4 8" xfId="2079"/>
    <cellStyle name="40% - Accent3 4 5" xfId="2080"/>
    <cellStyle name="40% - Accent3 4 5 2" xfId="2081"/>
    <cellStyle name="40% - Accent3 4 5 2 2" xfId="2082"/>
    <cellStyle name="40% - Accent3 4 5 2 2 2" xfId="2083"/>
    <cellStyle name="40% - Accent3 4 5 2 2 2 2" xfId="2084"/>
    <cellStyle name="40% - Accent3 4 5 2 2 2 2 2" xfId="2085"/>
    <cellStyle name="40% - Accent3 4 5 2 2 2 2 2 2" xfId="2086"/>
    <cellStyle name="40% - Accent3 4 5 2 2 2 2 2 2 2" xfId="2087"/>
    <cellStyle name="40% - Accent3 4 5 2 2 2 2 2 3" xfId="2088"/>
    <cellStyle name="40% - Accent3 4 5 2 2 2 2 3" xfId="2089"/>
    <cellStyle name="40% - Accent3 4 5 2 2 2 2 3 2" xfId="2090"/>
    <cellStyle name="40% - Accent3 4 5 2 2 2 2 4" xfId="2091"/>
    <cellStyle name="40% - Accent3 4 5 2 2 2 3" xfId="2092"/>
    <cellStyle name="40% - Accent3 4 5 2 2 2 3 2" xfId="2093"/>
    <cellStyle name="40% - Accent3 4 5 2 2 2 3 2 2" xfId="2094"/>
    <cellStyle name="40% - Accent3 4 5 2 2 2 3 3" xfId="2095"/>
    <cellStyle name="40% - Accent3 4 5 2 2 2 4" xfId="2096"/>
    <cellStyle name="40% - Accent3 4 5 2 2 2 4 2" xfId="2097"/>
    <cellStyle name="40% - Accent3 4 5 2 2 2 5" xfId="2098"/>
    <cellStyle name="40% - Accent3 4 5 2 2 3" xfId="2099"/>
    <cellStyle name="40% - Accent3 4 5 2 2 3 2" xfId="2100"/>
    <cellStyle name="40% - Accent3 4 5 2 2 3 2 2" xfId="2101"/>
    <cellStyle name="40% - Accent3 4 5 2 2 3 2 2 2" xfId="2102"/>
    <cellStyle name="40% - Accent3 4 5 2 2 3 2 3" xfId="2103"/>
    <cellStyle name="40% - Accent3 4 5 2 2 3 3" xfId="2104"/>
    <cellStyle name="40% - Accent3 4 5 2 2 3 3 2" xfId="2105"/>
    <cellStyle name="40% - Accent3 4 5 2 2 3 4" xfId="2106"/>
    <cellStyle name="40% - Accent3 4 5 2 2 4" xfId="2107"/>
    <cellStyle name="40% - Accent3 4 5 2 2 4 2" xfId="2108"/>
    <cellStyle name="40% - Accent3 4 5 2 2 4 2 2" xfId="2109"/>
    <cellStyle name="40% - Accent3 4 5 2 2 4 3" xfId="2110"/>
    <cellStyle name="40% - Accent3 4 5 2 2 5" xfId="2111"/>
    <cellStyle name="40% - Accent3 4 5 2 2 5 2" xfId="2112"/>
    <cellStyle name="40% - Accent3 4 5 2 2 6" xfId="2113"/>
    <cellStyle name="40% - Accent3 4 5 2 3" xfId="2114"/>
    <cellStyle name="40% - Accent3 4 5 2 3 2" xfId="2115"/>
    <cellStyle name="40% - Accent3 4 5 2 3 2 2" xfId="2116"/>
    <cellStyle name="40% - Accent3 4 5 2 3 2 2 2" xfId="2117"/>
    <cellStyle name="40% - Accent3 4 5 2 3 2 2 2 2" xfId="2118"/>
    <cellStyle name="40% - Accent3 4 5 2 3 2 2 3" xfId="2119"/>
    <cellStyle name="40% - Accent3 4 5 2 3 2 3" xfId="2120"/>
    <cellStyle name="40% - Accent3 4 5 2 3 2 3 2" xfId="2121"/>
    <cellStyle name="40% - Accent3 4 5 2 3 2 4" xfId="2122"/>
    <cellStyle name="40% - Accent3 4 5 2 3 3" xfId="2123"/>
    <cellStyle name="40% - Accent3 4 5 2 3 3 2" xfId="2124"/>
    <cellStyle name="40% - Accent3 4 5 2 3 3 2 2" xfId="2125"/>
    <cellStyle name="40% - Accent3 4 5 2 3 3 3" xfId="2126"/>
    <cellStyle name="40% - Accent3 4 5 2 3 4" xfId="2127"/>
    <cellStyle name="40% - Accent3 4 5 2 3 4 2" xfId="2128"/>
    <cellStyle name="40% - Accent3 4 5 2 3 5" xfId="2129"/>
    <cellStyle name="40% - Accent3 4 5 2 4" xfId="2130"/>
    <cellStyle name="40% - Accent3 4 5 2 4 2" xfId="2131"/>
    <cellStyle name="40% - Accent3 4 5 2 4 2 2" xfId="2132"/>
    <cellStyle name="40% - Accent3 4 5 2 4 2 2 2" xfId="2133"/>
    <cellStyle name="40% - Accent3 4 5 2 4 2 3" xfId="2134"/>
    <cellStyle name="40% - Accent3 4 5 2 4 3" xfId="2135"/>
    <cellStyle name="40% - Accent3 4 5 2 4 3 2" xfId="2136"/>
    <cellStyle name="40% - Accent3 4 5 2 4 4" xfId="2137"/>
    <cellStyle name="40% - Accent3 4 5 2 5" xfId="2138"/>
    <cellStyle name="40% - Accent3 4 5 2 5 2" xfId="2139"/>
    <cellStyle name="40% - Accent3 4 5 2 5 2 2" xfId="2140"/>
    <cellStyle name="40% - Accent3 4 5 2 5 3" xfId="2141"/>
    <cellStyle name="40% - Accent3 4 5 2 6" xfId="2142"/>
    <cellStyle name="40% - Accent3 4 5 2 6 2" xfId="2143"/>
    <cellStyle name="40% - Accent3 4 5 2 7" xfId="2144"/>
    <cellStyle name="40% - Accent3 4 5 3" xfId="2145"/>
    <cellStyle name="40% - Accent3 4 5 3 2" xfId="2146"/>
    <cellStyle name="40% - Accent3 4 5 3 2 2" xfId="2147"/>
    <cellStyle name="40% - Accent3 4 5 3 2 2 2" xfId="2148"/>
    <cellStyle name="40% - Accent3 4 5 3 2 2 2 2" xfId="2149"/>
    <cellStyle name="40% - Accent3 4 5 3 2 2 2 2 2" xfId="2150"/>
    <cellStyle name="40% - Accent3 4 5 3 2 2 2 3" xfId="2151"/>
    <cellStyle name="40% - Accent3 4 5 3 2 2 3" xfId="2152"/>
    <cellStyle name="40% - Accent3 4 5 3 2 2 3 2" xfId="2153"/>
    <cellStyle name="40% - Accent3 4 5 3 2 2 4" xfId="2154"/>
    <cellStyle name="40% - Accent3 4 5 3 2 3" xfId="2155"/>
    <cellStyle name="40% - Accent3 4 5 3 2 3 2" xfId="2156"/>
    <cellStyle name="40% - Accent3 4 5 3 2 3 2 2" xfId="2157"/>
    <cellStyle name="40% - Accent3 4 5 3 2 3 3" xfId="2158"/>
    <cellStyle name="40% - Accent3 4 5 3 2 4" xfId="2159"/>
    <cellStyle name="40% - Accent3 4 5 3 2 4 2" xfId="2160"/>
    <cellStyle name="40% - Accent3 4 5 3 2 5" xfId="2161"/>
    <cellStyle name="40% - Accent3 4 5 3 3" xfId="2162"/>
    <cellStyle name="40% - Accent3 4 5 3 3 2" xfId="2163"/>
    <cellStyle name="40% - Accent3 4 5 3 3 2 2" xfId="2164"/>
    <cellStyle name="40% - Accent3 4 5 3 3 2 2 2" xfId="2165"/>
    <cellStyle name="40% - Accent3 4 5 3 3 2 3" xfId="2166"/>
    <cellStyle name="40% - Accent3 4 5 3 3 3" xfId="2167"/>
    <cellStyle name="40% - Accent3 4 5 3 3 3 2" xfId="2168"/>
    <cellStyle name="40% - Accent3 4 5 3 3 4" xfId="2169"/>
    <cellStyle name="40% - Accent3 4 5 3 4" xfId="2170"/>
    <cellStyle name="40% - Accent3 4 5 3 4 2" xfId="2171"/>
    <cellStyle name="40% - Accent3 4 5 3 4 2 2" xfId="2172"/>
    <cellStyle name="40% - Accent3 4 5 3 4 3" xfId="2173"/>
    <cellStyle name="40% - Accent3 4 5 3 5" xfId="2174"/>
    <cellStyle name="40% - Accent3 4 5 3 5 2" xfId="2175"/>
    <cellStyle name="40% - Accent3 4 5 3 6" xfId="2176"/>
    <cellStyle name="40% - Accent3 4 5 4" xfId="2177"/>
    <cellStyle name="40% - Accent3 4 5 4 2" xfId="2178"/>
    <cellStyle name="40% - Accent3 4 5 4 2 2" xfId="2179"/>
    <cellStyle name="40% - Accent3 4 5 4 2 2 2" xfId="2180"/>
    <cellStyle name="40% - Accent3 4 5 4 2 2 2 2" xfId="2181"/>
    <cellStyle name="40% - Accent3 4 5 4 2 2 3" xfId="2182"/>
    <cellStyle name="40% - Accent3 4 5 4 2 3" xfId="2183"/>
    <cellStyle name="40% - Accent3 4 5 4 2 3 2" xfId="2184"/>
    <cellStyle name="40% - Accent3 4 5 4 2 4" xfId="2185"/>
    <cellStyle name="40% - Accent3 4 5 4 3" xfId="2186"/>
    <cellStyle name="40% - Accent3 4 5 4 3 2" xfId="2187"/>
    <cellStyle name="40% - Accent3 4 5 4 3 2 2" xfId="2188"/>
    <cellStyle name="40% - Accent3 4 5 4 3 3" xfId="2189"/>
    <cellStyle name="40% - Accent3 4 5 4 4" xfId="2190"/>
    <cellStyle name="40% - Accent3 4 5 4 4 2" xfId="2191"/>
    <cellStyle name="40% - Accent3 4 5 4 5" xfId="2192"/>
    <cellStyle name="40% - Accent3 4 5 5" xfId="2193"/>
    <cellStyle name="40% - Accent3 4 5 5 2" xfId="2194"/>
    <cellStyle name="40% - Accent3 4 5 5 2 2" xfId="2195"/>
    <cellStyle name="40% - Accent3 4 5 5 2 2 2" xfId="2196"/>
    <cellStyle name="40% - Accent3 4 5 5 2 3" xfId="2197"/>
    <cellStyle name="40% - Accent3 4 5 5 3" xfId="2198"/>
    <cellStyle name="40% - Accent3 4 5 5 3 2" xfId="2199"/>
    <cellStyle name="40% - Accent3 4 5 5 4" xfId="2200"/>
    <cellStyle name="40% - Accent3 4 5 6" xfId="2201"/>
    <cellStyle name="40% - Accent3 4 5 6 2" xfId="2202"/>
    <cellStyle name="40% - Accent3 4 5 6 2 2" xfId="2203"/>
    <cellStyle name="40% - Accent3 4 5 6 3" xfId="2204"/>
    <cellStyle name="40% - Accent3 4 5 7" xfId="2205"/>
    <cellStyle name="40% - Accent3 4 5 7 2" xfId="2206"/>
    <cellStyle name="40% - Accent3 4 5 8" xfId="2207"/>
    <cellStyle name="40% - Accent3 4 6" xfId="2208"/>
    <cellStyle name="40% - Accent3 4 6 2" xfId="2209"/>
    <cellStyle name="40% - Accent3 4 6 2 2" xfId="2210"/>
    <cellStyle name="40% - Accent3 4 6 2 2 2" xfId="2211"/>
    <cellStyle name="40% - Accent3 4 6 2 2 2 2" xfId="2212"/>
    <cellStyle name="40% - Accent3 4 6 2 2 2 2 2" xfId="2213"/>
    <cellStyle name="40% - Accent3 4 6 2 2 2 2 2 2" xfId="2214"/>
    <cellStyle name="40% - Accent3 4 6 2 2 2 2 3" xfId="2215"/>
    <cellStyle name="40% - Accent3 4 6 2 2 2 3" xfId="2216"/>
    <cellStyle name="40% - Accent3 4 6 2 2 2 3 2" xfId="2217"/>
    <cellStyle name="40% - Accent3 4 6 2 2 2 4" xfId="2218"/>
    <cellStyle name="40% - Accent3 4 6 2 2 3" xfId="2219"/>
    <cellStyle name="40% - Accent3 4 6 2 2 3 2" xfId="2220"/>
    <cellStyle name="40% - Accent3 4 6 2 2 3 2 2" xfId="2221"/>
    <cellStyle name="40% - Accent3 4 6 2 2 3 3" xfId="2222"/>
    <cellStyle name="40% - Accent3 4 6 2 2 4" xfId="2223"/>
    <cellStyle name="40% - Accent3 4 6 2 2 4 2" xfId="2224"/>
    <cellStyle name="40% - Accent3 4 6 2 2 5" xfId="2225"/>
    <cellStyle name="40% - Accent3 4 6 2 3" xfId="2226"/>
    <cellStyle name="40% - Accent3 4 6 2 3 2" xfId="2227"/>
    <cellStyle name="40% - Accent3 4 6 2 3 2 2" xfId="2228"/>
    <cellStyle name="40% - Accent3 4 6 2 3 2 2 2" xfId="2229"/>
    <cellStyle name="40% - Accent3 4 6 2 3 2 3" xfId="2230"/>
    <cellStyle name="40% - Accent3 4 6 2 3 3" xfId="2231"/>
    <cellStyle name="40% - Accent3 4 6 2 3 3 2" xfId="2232"/>
    <cellStyle name="40% - Accent3 4 6 2 3 4" xfId="2233"/>
    <cellStyle name="40% - Accent3 4 6 2 4" xfId="2234"/>
    <cellStyle name="40% - Accent3 4 6 2 4 2" xfId="2235"/>
    <cellStyle name="40% - Accent3 4 6 2 4 2 2" xfId="2236"/>
    <cellStyle name="40% - Accent3 4 6 2 4 3" xfId="2237"/>
    <cellStyle name="40% - Accent3 4 6 2 5" xfId="2238"/>
    <cellStyle name="40% - Accent3 4 6 2 5 2" xfId="2239"/>
    <cellStyle name="40% - Accent3 4 6 2 6" xfId="2240"/>
    <cellStyle name="40% - Accent3 4 6 3" xfId="2241"/>
    <cellStyle name="40% - Accent3 4 6 3 2" xfId="2242"/>
    <cellStyle name="40% - Accent3 4 6 3 2 2" xfId="2243"/>
    <cellStyle name="40% - Accent3 4 6 3 2 2 2" xfId="2244"/>
    <cellStyle name="40% - Accent3 4 6 3 2 2 2 2" xfId="2245"/>
    <cellStyle name="40% - Accent3 4 6 3 2 2 3" xfId="2246"/>
    <cellStyle name="40% - Accent3 4 6 3 2 3" xfId="2247"/>
    <cellStyle name="40% - Accent3 4 6 3 2 3 2" xfId="2248"/>
    <cellStyle name="40% - Accent3 4 6 3 2 4" xfId="2249"/>
    <cellStyle name="40% - Accent3 4 6 3 3" xfId="2250"/>
    <cellStyle name="40% - Accent3 4 6 3 3 2" xfId="2251"/>
    <cellStyle name="40% - Accent3 4 6 3 3 2 2" xfId="2252"/>
    <cellStyle name="40% - Accent3 4 6 3 3 3" xfId="2253"/>
    <cellStyle name="40% - Accent3 4 6 3 4" xfId="2254"/>
    <cellStyle name="40% - Accent3 4 6 3 4 2" xfId="2255"/>
    <cellStyle name="40% - Accent3 4 6 3 5" xfId="2256"/>
    <cellStyle name="40% - Accent3 4 6 4" xfId="2257"/>
    <cellStyle name="40% - Accent3 4 6 4 2" xfId="2258"/>
    <cellStyle name="40% - Accent3 4 6 4 2 2" xfId="2259"/>
    <cellStyle name="40% - Accent3 4 6 4 2 2 2" xfId="2260"/>
    <cellStyle name="40% - Accent3 4 6 4 2 3" xfId="2261"/>
    <cellStyle name="40% - Accent3 4 6 4 3" xfId="2262"/>
    <cellStyle name="40% - Accent3 4 6 4 3 2" xfId="2263"/>
    <cellStyle name="40% - Accent3 4 6 4 4" xfId="2264"/>
    <cellStyle name="40% - Accent3 4 6 5" xfId="2265"/>
    <cellStyle name="40% - Accent3 4 6 5 2" xfId="2266"/>
    <cellStyle name="40% - Accent3 4 6 5 2 2" xfId="2267"/>
    <cellStyle name="40% - Accent3 4 6 5 3" xfId="2268"/>
    <cellStyle name="40% - Accent3 4 6 6" xfId="2269"/>
    <cellStyle name="40% - Accent3 4 6 6 2" xfId="2270"/>
    <cellStyle name="40% - Accent3 4 6 7" xfId="2271"/>
    <cellStyle name="40% - Accent3 4 7" xfId="2272"/>
    <cellStyle name="40% - Accent3 4 7 2" xfId="2273"/>
    <cellStyle name="40% - Accent3 4 7 2 2" xfId="2274"/>
    <cellStyle name="40% - Accent3 4 7 2 2 2" xfId="2275"/>
    <cellStyle name="40% - Accent3 4 7 2 2 2 2" xfId="2276"/>
    <cellStyle name="40% - Accent3 4 7 2 2 2 2 2" xfId="2277"/>
    <cellStyle name="40% - Accent3 4 7 2 2 2 3" xfId="2278"/>
    <cellStyle name="40% - Accent3 4 7 2 2 3" xfId="2279"/>
    <cellStyle name="40% - Accent3 4 7 2 2 3 2" xfId="2280"/>
    <cellStyle name="40% - Accent3 4 7 2 2 4" xfId="2281"/>
    <cellStyle name="40% - Accent3 4 7 2 3" xfId="2282"/>
    <cellStyle name="40% - Accent3 4 7 2 3 2" xfId="2283"/>
    <cellStyle name="40% - Accent3 4 7 2 3 2 2" xfId="2284"/>
    <cellStyle name="40% - Accent3 4 7 2 3 3" xfId="2285"/>
    <cellStyle name="40% - Accent3 4 7 2 4" xfId="2286"/>
    <cellStyle name="40% - Accent3 4 7 2 4 2" xfId="2287"/>
    <cellStyle name="40% - Accent3 4 7 2 5" xfId="2288"/>
    <cellStyle name="40% - Accent3 4 7 3" xfId="2289"/>
    <cellStyle name="40% - Accent3 4 7 3 2" xfId="2290"/>
    <cellStyle name="40% - Accent3 4 7 3 2 2" xfId="2291"/>
    <cellStyle name="40% - Accent3 4 7 3 2 2 2" xfId="2292"/>
    <cellStyle name="40% - Accent3 4 7 3 2 3" xfId="2293"/>
    <cellStyle name="40% - Accent3 4 7 3 3" xfId="2294"/>
    <cellStyle name="40% - Accent3 4 7 3 3 2" xfId="2295"/>
    <cellStyle name="40% - Accent3 4 7 3 4" xfId="2296"/>
    <cellStyle name="40% - Accent3 4 7 4" xfId="2297"/>
    <cellStyle name="40% - Accent3 4 7 4 2" xfId="2298"/>
    <cellStyle name="40% - Accent3 4 7 4 2 2" xfId="2299"/>
    <cellStyle name="40% - Accent3 4 7 4 3" xfId="2300"/>
    <cellStyle name="40% - Accent3 4 7 5" xfId="2301"/>
    <cellStyle name="40% - Accent3 4 7 5 2" xfId="2302"/>
    <cellStyle name="40% - Accent3 4 7 6" xfId="2303"/>
    <cellStyle name="40% - Accent3 4 8" xfId="2304"/>
    <cellStyle name="40% - Accent3 4 8 2" xfId="2305"/>
    <cellStyle name="40% - Accent3 4 8 2 2" xfId="2306"/>
    <cellStyle name="40% - Accent3 4 8 2 2 2" xfId="2307"/>
    <cellStyle name="40% - Accent3 4 8 2 2 2 2" xfId="2308"/>
    <cellStyle name="40% - Accent3 4 8 2 2 3" xfId="2309"/>
    <cellStyle name="40% - Accent3 4 8 2 3" xfId="2310"/>
    <cellStyle name="40% - Accent3 4 8 2 3 2" xfId="2311"/>
    <cellStyle name="40% - Accent3 4 8 2 4" xfId="2312"/>
    <cellStyle name="40% - Accent3 4 8 3" xfId="2313"/>
    <cellStyle name="40% - Accent3 4 8 3 2" xfId="2314"/>
    <cellStyle name="40% - Accent3 4 8 3 2 2" xfId="2315"/>
    <cellStyle name="40% - Accent3 4 8 3 3" xfId="2316"/>
    <cellStyle name="40% - Accent3 4 8 4" xfId="2317"/>
    <cellStyle name="40% - Accent3 4 8 4 2" xfId="2318"/>
    <cellStyle name="40% - Accent3 4 8 5" xfId="2319"/>
    <cellStyle name="40% - Accent3 4 9" xfId="2320"/>
    <cellStyle name="40% - Accent3 4 9 2" xfId="2321"/>
    <cellStyle name="40% - Accent3 4 9 2 2" xfId="2322"/>
    <cellStyle name="40% - Accent3 4 9 2 2 2" xfId="2323"/>
    <cellStyle name="40% - Accent3 4 9 2 3" xfId="2324"/>
    <cellStyle name="40% - Accent3 4 9 3" xfId="2325"/>
    <cellStyle name="40% - Accent3 4 9 3 2" xfId="2326"/>
    <cellStyle name="40% - Accent3 4 9 4" xfId="2327"/>
    <cellStyle name="40% - Accent4 2" xfId="2328"/>
    <cellStyle name="40% - Accent4 3" xfId="2329"/>
    <cellStyle name="40% - Accent5 2" xfId="2330"/>
    <cellStyle name="40% - Accent5 3" xfId="2331"/>
    <cellStyle name="40% - Accent6 2" xfId="2332"/>
    <cellStyle name="40% - Accent6 3" xfId="2333"/>
    <cellStyle name="60% - Accent1 2" xfId="2334"/>
    <cellStyle name="60% - Accent1 3" xfId="2335"/>
    <cellStyle name="60% - Accent2 2" xfId="2336"/>
    <cellStyle name="60% - Accent2 3" xfId="2337"/>
    <cellStyle name="60% - Accent3 2" xfId="2338"/>
    <cellStyle name="60% - Accent3 3" xfId="2339"/>
    <cellStyle name="60% - Accent4 2" xfId="2340"/>
    <cellStyle name="60% - Accent4 3" xfId="2341"/>
    <cellStyle name="60% - Accent5 2" xfId="2342"/>
    <cellStyle name="60% - Accent5 3" xfId="2343"/>
    <cellStyle name="60% - Accent6 2" xfId="2344"/>
    <cellStyle name="60% - Accent6 3" xfId="2345"/>
    <cellStyle name="Accent1 2" xfId="2346"/>
    <cellStyle name="Accent1 3" xfId="2347"/>
    <cellStyle name="Accent2 2" xfId="2348"/>
    <cellStyle name="Accent2 3" xfId="2349"/>
    <cellStyle name="Accent3 2" xfId="2350"/>
    <cellStyle name="Accent3 3" xfId="2351"/>
    <cellStyle name="Accent4 2" xfId="2352"/>
    <cellStyle name="Accent4 3" xfId="2353"/>
    <cellStyle name="Accent5 2" xfId="2354"/>
    <cellStyle name="Accent5 3" xfId="2355"/>
    <cellStyle name="Accent6 2" xfId="2356"/>
    <cellStyle name="Accent6 3" xfId="2357"/>
    <cellStyle name="Bad" xfId="2358"/>
    <cellStyle name="Berekening 2" xfId="2359"/>
    <cellStyle name="Berekening 2 10" xfId="2360"/>
    <cellStyle name="Berekening 2 10 2" xfId="2361"/>
    <cellStyle name="Berekening 2 10 2 2" xfId="2362"/>
    <cellStyle name="Berekening 2 10 2 3" xfId="2363"/>
    <cellStyle name="Berekening 2 10 2 3 2" xfId="2364"/>
    <cellStyle name="Berekening 2 10 2 4" xfId="2365"/>
    <cellStyle name="Berekening 2 10 2 5" xfId="2366"/>
    <cellStyle name="Berekening 2 10 2 6" xfId="2367"/>
    <cellStyle name="Berekening 2 10 3" xfId="2368"/>
    <cellStyle name="Berekening 2 10 4" xfId="2369"/>
    <cellStyle name="Berekening 2 10 4 2" xfId="2370"/>
    <cellStyle name="Berekening 2 10 5" xfId="2371"/>
    <cellStyle name="Berekening 2 10 6" xfId="2372"/>
    <cellStyle name="Berekening 2 10 7" xfId="2373"/>
    <cellStyle name="Berekening 2 11" xfId="2374"/>
    <cellStyle name="Berekening 2 11 2" xfId="2375"/>
    <cellStyle name="Berekening 2 11 2 2" xfId="2376"/>
    <cellStyle name="Berekening 2 11 2 3" xfId="2377"/>
    <cellStyle name="Berekening 2 11 2 3 2" xfId="2378"/>
    <cellStyle name="Berekening 2 11 2 4" xfId="2379"/>
    <cellStyle name="Berekening 2 11 2 5" xfId="2380"/>
    <cellStyle name="Berekening 2 11 2 6" xfId="2381"/>
    <cellStyle name="Berekening 2 11 3" xfId="2382"/>
    <cellStyle name="Berekening 2 11 4" xfId="2383"/>
    <cellStyle name="Berekening 2 11 4 2" xfId="2384"/>
    <cellStyle name="Berekening 2 11 5" xfId="2385"/>
    <cellStyle name="Berekening 2 11 6" xfId="2386"/>
    <cellStyle name="Berekening 2 11 7" xfId="2387"/>
    <cellStyle name="Berekening 2 12" xfId="2388"/>
    <cellStyle name="Berekening 2 12 2" xfId="2389"/>
    <cellStyle name="Berekening 2 12 2 2" xfId="2390"/>
    <cellStyle name="Berekening 2 12 2 3" xfId="2391"/>
    <cellStyle name="Berekening 2 12 2 3 2" xfId="2392"/>
    <cellStyle name="Berekening 2 12 2 4" xfId="2393"/>
    <cellStyle name="Berekening 2 12 2 5" xfId="2394"/>
    <cellStyle name="Berekening 2 12 2 6" xfId="2395"/>
    <cellStyle name="Berekening 2 12 3" xfId="2396"/>
    <cellStyle name="Berekening 2 12 4" xfId="2397"/>
    <cellStyle name="Berekening 2 12 4 2" xfId="2398"/>
    <cellStyle name="Berekening 2 12 5" xfId="2399"/>
    <cellStyle name="Berekening 2 12 6" xfId="2400"/>
    <cellStyle name="Berekening 2 12 7" xfId="2401"/>
    <cellStyle name="Berekening 2 13" xfId="2402"/>
    <cellStyle name="Berekening 2 13 2" xfId="2403"/>
    <cellStyle name="Berekening 2 13 2 2" xfId="2404"/>
    <cellStyle name="Berekening 2 13 2 3" xfId="2405"/>
    <cellStyle name="Berekening 2 13 2 3 2" xfId="2406"/>
    <cellStyle name="Berekening 2 13 2 4" xfId="2407"/>
    <cellStyle name="Berekening 2 13 2 5" xfId="2408"/>
    <cellStyle name="Berekening 2 13 2 6" xfId="2409"/>
    <cellStyle name="Berekening 2 13 3" xfId="2410"/>
    <cellStyle name="Berekening 2 13 4" xfId="2411"/>
    <cellStyle name="Berekening 2 13 4 2" xfId="2412"/>
    <cellStyle name="Berekening 2 13 5" xfId="2413"/>
    <cellStyle name="Berekening 2 13 6" xfId="2414"/>
    <cellStyle name="Berekening 2 13 7" xfId="2415"/>
    <cellStyle name="Berekening 2 14" xfId="2416"/>
    <cellStyle name="Berekening 2 14 2" xfId="2417"/>
    <cellStyle name="Berekening 2 14 2 2" xfId="2418"/>
    <cellStyle name="Berekening 2 14 2 3" xfId="2419"/>
    <cellStyle name="Berekening 2 14 2 3 2" xfId="2420"/>
    <cellStyle name="Berekening 2 14 2 4" xfId="2421"/>
    <cellStyle name="Berekening 2 14 2 5" xfId="2422"/>
    <cellStyle name="Berekening 2 14 2 6" xfId="2423"/>
    <cellStyle name="Berekening 2 14 3" xfId="2424"/>
    <cellStyle name="Berekening 2 14 4" xfId="2425"/>
    <cellStyle name="Berekening 2 14 4 2" xfId="2426"/>
    <cellStyle name="Berekening 2 14 5" xfId="2427"/>
    <cellStyle name="Berekening 2 14 6" xfId="2428"/>
    <cellStyle name="Berekening 2 14 7" xfId="2429"/>
    <cellStyle name="Berekening 2 15" xfId="2430"/>
    <cellStyle name="Berekening 2 15 2" xfId="2431"/>
    <cellStyle name="Berekening 2 15 2 2" xfId="2432"/>
    <cellStyle name="Berekening 2 15 2 3" xfId="2433"/>
    <cellStyle name="Berekening 2 15 2 3 2" xfId="2434"/>
    <cellStyle name="Berekening 2 15 2 4" xfId="2435"/>
    <cellStyle name="Berekening 2 15 2 5" xfId="2436"/>
    <cellStyle name="Berekening 2 15 2 6" xfId="2437"/>
    <cellStyle name="Berekening 2 15 3" xfId="2438"/>
    <cellStyle name="Berekening 2 15 4" xfId="2439"/>
    <cellStyle name="Berekening 2 15 4 2" xfId="2440"/>
    <cellStyle name="Berekening 2 15 5" xfId="2441"/>
    <cellStyle name="Berekening 2 15 6" xfId="2442"/>
    <cellStyle name="Berekening 2 15 7" xfId="2443"/>
    <cellStyle name="Berekening 2 16" xfId="2444"/>
    <cellStyle name="Berekening 2 16 2" xfId="2445"/>
    <cellStyle name="Berekening 2 16 2 2" xfId="2446"/>
    <cellStyle name="Berekening 2 16 2 3" xfId="2447"/>
    <cellStyle name="Berekening 2 16 2 3 2" xfId="2448"/>
    <cellStyle name="Berekening 2 16 2 4" xfId="2449"/>
    <cellStyle name="Berekening 2 16 2 5" xfId="2450"/>
    <cellStyle name="Berekening 2 16 2 6" xfId="2451"/>
    <cellStyle name="Berekening 2 16 3" xfId="2452"/>
    <cellStyle name="Berekening 2 16 4" xfId="2453"/>
    <cellStyle name="Berekening 2 16 4 2" xfId="2454"/>
    <cellStyle name="Berekening 2 16 5" xfId="2455"/>
    <cellStyle name="Berekening 2 16 6" xfId="2456"/>
    <cellStyle name="Berekening 2 16 7" xfId="2457"/>
    <cellStyle name="Berekening 2 17" xfId="2458"/>
    <cellStyle name="Berekening 2 17 2" xfId="2459"/>
    <cellStyle name="Berekening 2 17 2 2" xfId="2460"/>
    <cellStyle name="Berekening 2 17 2 3" xfId="2461"/>
    <cellStyle name="Berekening 2 17 2 3 2" xfId="2462"/>
    <cellStyle name="Berekening 2 17 2 4" xfId="2463"/>
    <cellStyle name="Berekening 2 17 2 5" xfId="2464"/>
    <cellStyle name="Berekening 2 17 2 6" xfId="2465"/>
    <cellStyle name="Berekening 2 17 3" xfId="2466"/>
    <cellStyle name="Berekening 2 17 4" xfId="2467"/>
    <cellStyle name="Berekening 2 17 4 2" xfId="2468"/>
    <cellStyle name="Berekening 2 17 5" xfId="2469"/>
    <cellStyle name="Berekening 2 17 6" xfId="2470"/>
    <cellStyle name="Berekening 2 17 7" xfId="2471"/>
    <cellStyle name="Berekening 2 18" xfId="2472"/>
    <cellStyle name="Berekening 2 18 2" xfId="2473"/>
    <cellStyle name="Berekening 2 18 3" xfId="2474"/>
    <cellStyle name="Berekening 2 18 3 2" xfId="2475"/>
    <cellStyle name="Berekening 2 18 4" xfId="2476"/>
    <cellStyle name="Berekening 2 18 5" xfId="2477"/>
    <cellStyle name="Berekening 2 18 6" xfId="2478"/>
    <cellStyle name="Berekening 2 19" xfId="2479"/>
    <cellStyle name="Berekening 2 2" xfId="2480"/>
    <cellStyle name="Berekening 2 2 10" xfId="2481"/>
    <cellStyle name="Berekening 2 2 10 2" xfId="2482"/>
    <cellStyle name="Berekening 2 2 10 2 2" xfId="2483"/>
    <cellStyle name="Berekening 2 2 10 2 3" xfId="2484"/>
    <cellStyle name="Berekening 2 2 10 2 3 2" xfId="2485"/>
    <cellStyle name="Berekening 2 2 10 2 4" xfId="2486"/>
    <cellStyle name="Berekening 2 2 10 2 5" xfId="2487"/>
    <cellStyle name="Berekening 2 2 10 2 6" xfId="2488"/>
    <cellStyle name="Berekening 2 2 10 3" xfId="2489"/>
    <cellStyle name="Berekening 2 2 10 4" xfId="2490"/>
    <cellStyle name="Berekening 2 2 10 4 2" xfId="2491"/>
    <cellStyle name="Berekening 2 2 10 5" xfId="2492"/>
    <cellStyle name="Berekening 2 2 10 6" xfId="2493"/>
    <cellStyle name="Berekening 2 2 10 7" xfId="2494"/>
    <cellStyle name="Berekening 2 2 11" xfId="2495"/>
    <cellStyle name="Berekening 2 2 11 2" xfId="2496"/>
    <cellStyle name="Berekening 2 2 11 2 2" xfId="2497"/>
    <cellStyle name="Berekening 2 2 11 2 3" xfId="2498"/>
    <cellStyle name="Berekening 2 2 11 2 3 2" xfId="2499"/>
    <cellStyle name="Berekening 2 2 11 2 4" xfId="2500"/>
    <cellStyle name="Berekening 2 2 11 2 5" xfId="2501"/>
    <cellStyle name="Berekening 2 2 11 2 6" xfId="2502"/>
    <cellStyle name="Berekening 2 2 11 3" xfId="2503"/>
    <cellStyle name="Berekening 2 2 11 4" xfId="2504"/>
    <cellStyle name="Berekening 2 2 11 4 2" xfId="2505"/>
    <cellStyle name="Berekening 2 2 11 5" xfId="2506"/>
    <cellStyle name="Berekening 2 2 11 6" xfId="2507"/>
    <cellStyle name="Berekening 2 2 11 7" xfId="2508"/>
    <cellStyle name="Berekening 2 2 12" xfId="2509"/>
    <cellStyle name="Berekening 2 2 12 2" xfId="2510"/>
    <cellStyle name="Berekening 2 2 12 2 2" xfId="2511"/>
    <cellStyle name="Berekening 2 2 12 2 3" xfId="2512"/>
    <cellStyle name="Berekening 2 2 12 2 3 2" xfId="2513"/>
    <cellStyle name="Berekening 2 2 12 2 4" xfId="2514"/>
    <cellStyle name="Berekening 2 2 12 2 5" xfId="2515"/>
    <cellStyle name="Berekening 2 2 12 2 6" xfId="2516"/>
    <cellStyle name="Berekening 2 2 12 3" xfId="2517"/>
    <cellStyle name="Berekening 2 2 12 4" xfId="2518"/>
    <cellStyle name="Berekening 2 2 12 4 2" xfId="2519"/>
    <cellStyle name="Berekening 2 2 12 5" xfId="2520"/>
    <cellStyle name="Berekening 2 2 12 6" xfId="2521"/>
    <cellStyle name="Berekening 2 2 12 7" xfId="2522"/>
    <cellStyle name="Berekening 2 2 13" xfId="2523"/>
    <cellStyle name="Berekening 2 2 13 2" xfId="2524"/>
    <cellStyle name="Berekening 2 2 13 2 2" xfId="2525"/>
    <cellStyle name="Berekening 2 2 13 2 3" xfId="2526"/>
    <cellStyle name="Berekening 2 2 13 2 3 2" xfId="2527"/>
    <cellStyle name="Berekening 2 2 13 2 4" xfId="2528"/>
    <cellStyle name="Berekening 2 2 13 2 5" xfId="2529"/>
    <cellStyle name="Berekening 2 2 13 2 6" xfId="2530"/>
    <cellStyle name="Berekening 2 2 13 3" xfId="2531"/>
    <cellStyle name="Berekening 2 2 13 4" xfId="2532"/>
    <cellStyle name="Berekening 2 2 13 4 2" xfId="2533"/>
    <cellStyle name="Berekening 2 2 13 5" xfId="2534"/>
    <cellStyle name="Berekening 2 2 13 6" xfId="2535"/>
    <cellStyle name="Berekening 2 2 13 7" xfId="2536"/>
    <cellStyle name="Berekening 2 2 14" xfId="2537"/>
    <cellStyle name="Berekening 2 2 14 2" xfId="2538"/>
    <cellStyle name="Berekening 2 2 14 2 2" xfId="2539"/>
    <cellStyle name="Berekening 2 2 14 2 3" xfId="2540"/>
    <cellStyle name="Berekening 2 2 14 2 3 2" xfId="2541"/>
    <cellStyle name="Berekening 2 2 14 2 4" xfId="2542"/>
    <cellStyle name="Berekening 2 2 14 2 5" xfId="2543"/>
    <cellStyle name="Berekening 2 2 14 2 6" xfId="2544"/>
    <cellStyle name="Berekening 2 2 14 3" xfId="2545"/>
    <cellStyle name="Berekening 2 2 14 4" xfId="2546"/>
    <cellStyle name="Berekening 2 2 14 4 2" xfId="2547"/>
    <cellStyle name="Berekening 2 2 14 5" xfId="2548"/>
    <cellStyle name="Berekening 2 2 14 6" xfId="2549"/>
    <cellStyle name="Berekening 2 2 14 7" xfId="2550"/>
    <cellStyle name="Berekening 2 2 15" xfId="2551"/>
    <cellStyle name="Berekening 2 2 15 2" xfId="2552"/>
    <cellStyle name="Berekening 2 2 15 2 2" xfId="2553"/>
    <cellStyle name="Berekening 2 2 15 2 3" xfId="2554"/>
    <cellStyle name="Berekening 2 2 15 2 3 2" xfId="2555"/>
    <cellStyle name="Berekening 2 2 15 2 4" xfId="2556"/>
    <cellStyle name="Berekening 2 2 15 2 5" xfId="2557"/>
    <cellStyle name="Berekening 2 2 15 2 6" xfId="2558"/>
    <cellStyle name="Berekening 2 2 15 3" xfId="2559"/>
    <cellStyle name="Berekening 2 2 15 4" xfId="2560"/>
    <cellStyle name="Berekening 2 2 15 4 2" xfId="2561"/>
    <cellStyle name="Berekening 2 2 15 5" xfId="2562"/>
    <cellStyle name="Berekening 2 2 15 6" xfId="2563"/>
    <cellStyle name="Berekening 2 2 15 7" xfId="2564"/>
    <cellStyle name="Berekening 2 2 16" xfId="2565"/>
    <cellStyle name="Berekening 2 2 16 2" xfId="2566"/>
    <cellStyle name="Berekening 2 2 16 2 2" xfId="2567"/>
    <cellStyle name="Berekening 2 2 16 2 3" xfId="2568"/>
    <cellStyle name="Berekening 2 2 16 2 3 2" xfId="2569"/>
    <cellStyle name="Berekening 2 2 16 2 4" xfId="2570"/>
    <cellStyle name="Berekening 2 2 16 2 5" xfId="2571"/>
    <cellStyle name="Berekening 2 2 16 2 6" xfId="2572"/>
    <cellStyle name="Berekening 2 2 16 3" xfId="2573"/>
    <cellStyle name="Berekening 2 2 16 4" xfId="2574"/>
    <cellStyle name="Berekening 2 2 16 4 2" xfId="2575"/>
    <cellStyle name="Berekening 2 2 16 5" xfId="2576"/>
    <cellStyle name="Berekening 2 2 16 6" xfId="2577"/>
    <cellStyle name="Berekening 2 2 16 7" xfId="2578"/>
    <cellStyle name="Berekening 2 2 17" xfId="2579"/>
    <cellStyle name="Berekening 2 2 17 2" xfId="2580"/>
    <cellStyle name="Berekening 2 2 17 2 2" xfId="2581"/>
    <cellStyle name="Berekening 2 2 17 2 3" xfId="2582"/>
    <cellStyle name="Berekening 2 2 17 2 3 2" xfId="2583"/>
    <cellStyle name="Berekening 2 2 17 2 4" xfId="2584"/>
    <cellStyle name="Berekening 2 2 17 2 5" xfId="2585"/>
    <cellStyle name="Berekening 2 2 17 2 6" xfId="2586"/>
    <cellStyle name="Berekening 2 2 17 3" xfId="2587"/>
    <cellStyle name="Berekening 2 2 17 4" xfId="2588"/>
    <cellStyle name="Berekening 2 2 17 4 2" xfId="2589"/>
    <cellStyle name="Berekening 2 2 17 5" xfId="2590"/>
    <cellStyle name="Berekening 2 2 17 6" xfId="2591"/>
    <cellStyle name="Berekening 2 2 17 7" xfId="2592"/>
    <cellStyle name="Berekening 2 2 18" xfId="2593"/>
    <cellStyle name="Berekening 2 2 18 2" xfId="2594"/>
    <cellStyle name="Berekening 2 2 18 2 2" xfId="2595"/>
    <cellStyle name="Berekening 2 2 18 2 3" xfId="2596"/>
    <cellStyle name="Berekening 2 2 18 2 3 2" xfId="2597"/>
    <cellStyle name="Berekening 2 2 18 2 4" xfId="2598"/>
    <cellStyle name="Berekening 2 2 18 2 5" xfId="2599"/>
    <cellStyle name="Berekening 2 2 18 2 6" xfId="2600"/>
    <cellStyle name="Berekening 2 2 18 3" xfId="2601"/>
    <cellStyle name="Berekening 2 2 18 4" xfId="2602"/>
    <cellStyle name="Berekening 2 2 18 4 2" xfId="2603"/>
    <cellStyle name="Berekening 2 2 18 5" xfId="2604"/>
    <cellStyle name="Berekening 2 2 18 6" xfId="2605"/>
    <cellStyle name="Berekening 2 2 18 7" xfId="2606"/>
    <cellStyle name="Berekening 2 2 19" xfId="2607"/>
    <cellStyle name="Berekening 2 2 19 2" xfId="2608"/>
    <cellStyle name="Berekening 2 2 19 2 2" xfId="2609"/>
    <cellStyle name="Berekening 2 2 19 2 3" xfId="2610"/>
    <cellStyle name="Berekening 2 2 19 2 3 2" xfId="2611"/>
    <cellStyle name="Berekening 2 2 19 2 4" xfId="2612"/>
    <cellStyle name="Berekening 2 2 19 2 5" xfId="2613"/>
    <cellStyle name="Berekening 2 2 19 2 6" xfId="2614"/>
    <cellStyle name="Berekening 2 2 19 3" xfId="2615"/>
    <cellStyle name="Berekening 2 2 19 4" xfId="2616"/>
    <cellStyle name="Berekening 2 2 19 4 2" xfId="2617"/>
    <cellStyle name="Berekening 2 2 19 5" xfId="2618"/>
    <cellStyle name="Berekening 2 2 19 6" xfId="2619"/>
    <cellStyle name="Berekening 2 2 19 7" xfId="2620"/>
    <cellStyle name="Berekening 2 2 2" xfId="2621"/>
    <cellStyle name="Berekening 2 2 2 2" xfId="2622"/>
    <cellStyle name="Berekening 2 2 2 2 2" xfId="2623"/>
    <cellStyle name="Berekening 2 2 2 2 3" xfId="2624"/>
    <cellStyle name="Berekening 2 2 2 2 3 2" xfId="2625"/>
    <cellStyle name="Berekening 2 2 2 2 4" xfId="2626"/>
    <cellStyle name="Berekening 2 2 2 2 5" xfId="2627"/>
    <cellStyle name="Berekening 2 2 2 2 6" xfId="2628"/>
    <cellStyle name="Berekening 2 2 2 3" xfId="2629"/>
    <cellStyle name="Berekening 2 2 2 4" xfId="2630"/>
    <cellStyle name="Berekening 2 2 2 4 2" xfId="2631"/>
    <cellStyle name="Berekening 2 2 2 5" xfId="2632"/>
    <cellStyle name="Berekening 2 2 2 6" xfId="2633"/>
    <cellStyle name="Berekening 2 2 2 7" xfId="2634"/>
    <cellStyle name="Berekening 2 2 20" xfId="2635"/>
    <cellStyle name="Berekening 2 2 20 2" xfId="2636"/>
    <cellStyle name="Berekening 2 2 20 2 2" xfId="2637"/>
    <cellStyle name="Berekening 2 2 20 2 3" xfId="2638"/>
    <cellStyle name="Berekening 2 2 20 2 3 2" xfId="2639"/>
    <cellStyle name="Berekening 2 2 20 2 4" xfId="2640"/>
    <cellStyle name="Berekening 2 2 20 2 5" xfId="2641"/>
    <cellStyle name="Berekening 2 2 20 2 6" xfId="2642"/>
    <cellStyle name="Berekening 2 2 20 3" xfId="2643"/>
    <cellStyle name="Berekening 2 2 20 4" xfId="2644"/>
    <cellStyle name="Berekening 2 2 20 4 2" xfId="2645"/>
    <cellStyle name="Berekening 2 2 20 5" xfId="2646"/>
    <cellStyle name="Berekening 2 2 20 6" xfId="2647"/>
    <cellStyle name="Berekening 2 2 20 7" xfId="2648"/>
    <cellStyle name="Berekening 2 2 21" xfId="2649"/>
    <cellStyle name="Berekening 2 2 21 2" xfId="2650"/>
    <cellStyle name="Berekening 2 2 21 2 2" xfId="2651"/>
    <cellStyle name="Berekening 2 2 21 2 3" xfId="2652"/>
    <cellStyle name="Berekening 2 2 21 2 3 2" xfId="2653"/>
    <cellStyle name="Berekening 2 2 21 2 4" xfId="2654"/>
    <cellStyle name="Berekening 2 2 21 2 5" xfId="2655"/>
    <cellStyle name="Berekening 2 2 21 2 6" xfId="2656"/>
    <cellStyle name="Berekening 2 2 21 3" xfId="2657"/>
    <cellStyle name="Berekening 2 2 21 4" xfId="2658"/>
    <cellStyle name="Berekening 2 2 21 4 2" xfId="2659"/>
    <cellStyle name="Berekening 2 2 21 5" xfId="2660"/>
    <cellStyle name="Berekening 2 2 21 6" xfId="2661"/>
    <cellStyle name="Berekening 2 2 21 7" xfId="2662"/>
    <cellStyle name="Berekening 2 2 22" xfId="2663"/>
    <cellStyle name="Berekening 2 2 22 2" xfId="2664"/>
    <cellStyle name="Berekening 2 2 22 2 2" xfId="2665"/>
    <cellStyle name="Berekening 2 2 22 2 3" xfId="2666"/>
    <cellStyle name="Berekening 2 2 22 2 3 2" xfId="2667"/>
    <cellStyle name="Berekening 2 2 22 2 4" xfId="2668"/>
    <cellStyle name="Berekening 2 2 22 2 5" xfId="2669"/>
    <cellStyle name="Berekening 2 2 22 2 6" xfId="2670"/>
    <cellStyle name="Berekening 2 2 22 3" xfId="2671"/>
    <cellStyle name="Berekening 2 2 22 4" xfId="2672"/>
    <cellStyle name="Berekening 2 2 22 4 2" xfId="2673"/>
    <cellStyle name="Berekening 2 2 22 5" xfId="2674"/>
    <cellStyle name="Berekening 2 2 22 6" xfId="2675"/>
    <cellStyle name="Berekening 2 2 22 7" xfId="2676"/>
    <cellStyle name="Berekening 2 2 23" xfId="2677"/>
    <cellStyle name="Berekening 2 2 23 2" xfId="2678"/>
    <cellStyle name="Berekening 2 2 23 2 2" xfId="2679"/>
    <cellStyle name="Berekening 2 2 23 2 3" xfId="2680"/>
    <cellStyle name="Berekening 2 2 23 2 3 2" xfId="2681"/>
    <cellStyle name="Berekening 2 2 23 2 4" xfId="2682"/>
    <cellStyle name="Berekening 2 2 23 2 5" xfId="2683"/>
    <cellStyle name="Berekening 2 2 23 2 6" xfId="2684"/>
    <cellStyle name="Berekening 2 2 23 3" xfId="2685"/>
    <cellStyle name="Berekening 2 2 23 4" xfId="2686"/>
    <cellStyle name="Berekening 2 2 23 4 2" xfId="2687"/>
    <cellStyle name="Berekening 2 2 23 5" xfId="2688"/>
    <cellStyle name="Berekening 2 2 23 6" xfId="2689"/>
    <cellStyle name="Berekening 2 2 23 7" xfId="2690"/>
    <cellStyle name="Berekening 2 2 24" xfId="2691"/>
    <cellStyle name="Berekening 2 2 24 2" xfId="2692"/>
    <cellStyle name="Berekening 2 2 24 2 2" xfId="2693"/>
    <cellStyle name="Berekening 2 2 24 2 3" xfId="2694"/>
    <cellStyle name="Berekening 2 2 24 2 3 2" xfId="2695"/>
    <cellStyle name="Berekening 2 2 24 2 4" xfId="2696"/>
    <cellStyle name="Berekening 2 2 24 2 5" xfId="2697"/>
    <cellStyle name="Berekening 2 2 24 2 6" xfId="2698"/>
    <cellStyle name="Berekening 2 2 24 3" xfId="2699"/>
    <cellStyle name="Berekening 2 2 24 4" xfId="2700"/>
    <cellStyle name="Berekening 2 2 24 4 2" xfId="2701"/>
    <cellStyle name="Berekening 2 2 24 5" xfId="2702"/>
    <cellStyle name="Berekening 2 2 24 6" xfId="2703"/>
    <cellStyle name="Berekening 2 2 24 7" xfId="2704"/>
    <cellStyle name="Berekening 2 2 25" xfId="2705"/>
    <cellStyle name="Berekening 2 2 25 2" xfId="2706"/>
    <cellStyle name="Berekening 2 2 25 2 2" xfId="2707"/>
    <cellStyle name="Berekening 2 2 25 2 3" xfId="2708"/>
    <cellStyle name="Berekening 2 2 25 2 3 2" xfId="2709"/>
    <cellStyle name="Berekening 2 2 25 2 4" xfId="2710"/>
    <cellStyle name="Berekening 2 2 25 2 5" xfId="2711"/>
    <cellStyle name="Berekening 2 2 25 2 6" xfId="2712"/>
    <cellStyle name="Berekening 2 2 25 3" xfId="2713"/>
    <cellStyle name="Berekening 2 2 25 4" xfId="2714"/>
    <cellStyle name="Berekening 2 2 25 4 2" xfId="2715"/>
    <cellStyle name="Berekening 2 2 25 5" xfId="2716"/>
    <cellStyle name="Berekening 2 2 25 6" xfId="2717"/>
    <cellStyle name="Berekening 2 2 25 7" xfId="2718"/>
    <cellStyle name="Berekening 2 2 26" xfId="2719"/>
    <cellStyle name="Berekening 2 2 26 2" xfId="2720"/>
    <cellStyle name="Berekening 2 2 26 2 2" xfId="2721"/>
    <cellStyle name="Berekening 2 2 26 2 3" xfId="2722"/>
    <cellStyle name="Berekening 2 2 26 2 3 2" xfId="2723"/>
    <cellStyle name="Berekening 2 2 26 2 4" xfId="2724"/>
    <cellStyle name="Berekening 2 2 26 2 5" xfId="2725"/>
    <cellStyle name="Berekening 2 2 26 2 6" xfId="2726"/>
    <cellStyle name="Berekening 2 2 26 3" xfId="2727"/>
    <cellStyle name="Berekening 2 2 26 4" xfId="2728"/>
    <cellStyle name="Berekening 2 2 26 4 2" xfId="2729"/>
    <cellStyle name="Berekening 2 2 26 5" xfId="2730"/>
    <cellStyle name="Berekening 2 2 26 6" xfId="2731"/>
    <cellStyle name="Berekening 2 2 26 7" xfId="2732"/>
    <cellStyle name="Berekening 2 2 27" xfId="2733"/>
    <cellStyle name="Berekening 2 2 27 2" xfId="2734"/>
    <cellStyle name="Berekening 2 2 27 2 2" xfId="2735"/>
    <cellStyle name="Berekening 2 2 27 2 3" xfId="2736"/>
    <cellStyle name="Berekening 2 2 27 2 3 2" xfId="2737"/>
    <cellStyle name="Berekening 2 2 27 2 4" xfId="2738"/>
    <cellStyle name="Berekening 2 2 27 2 5" xfId="2739"/>
    <cellStyle name="Berekening 2 2 27 2 6" xfId="2740"/>
    <cellStyle name="Berekening 2 2 27 3" xfId="2741"/>
    <cellStyle name="Berekening 2 2 27 4" xfId="2742"/>
    <cellStyle name="Berekening 2 2 27 4 2" xfId="2743"/>
    <cellStyle name="Berekening 2 2 27 5" xfId="2744"/>
    <cellStyle name="Berekening 2 2 27 6" xfId="2745"/>
    <cellStyle name="Berekening 2 2 27 7" xfId="2746"/>
    <cellStyle name="Berekening 2 2 28" xfId="2747"/>
    <cellStyle name="Berekening 2 2 28 2" xfId="2748"/>
    <cellStyle name="Berekening 2 2 28 2 2" xfId="2749"/>
    <cellStyle name="Berekening 2 2 28 2 3" xfId="2750"/>
    <cellStyle name="Berekening 2 2 28 2 3 2" xfId="2751"/>
    <cellStyle name="Berekening 2 2 28 2 4" xfId="2752"/>
    <cellStyle name="Berekening 2 2 28 2 5" xfId="2753"/>
    <cellStyle name="Berekening 2 2 28 2 6" xfId="2754"/>
    <cellStyle name="Berekening 2 2 28 3" xfId="2755"/>
    <cellStyle name="Berekening 2 2 28 4" xfId="2756"/>
    <cellStyle name="Berekening 2 2 28 4 2" xfId="2757"/>
    <cellStyle name="Berekening 2 2 28 5" xfId="2758"/>
    <cellStyle name="Berekening 2 2 28 6" xfId="2759"/>
    <cellStyle name="Berekening 2 2 28 7" xfId="2760"/>
    <cellStyle name="Berekening 2 2 29" xfId="2761"/>
    <cellStyle name="Berekening 2 2 29 2" xfId="2762"/>
    <cellStyle name="Berekening 2 2 29 2 2" xfId="2763"/>
    <cellStyle name="Berekening 2 2 29 2 3" xfId="2764"/>
    <cellStyle name="Berekening 2 2 29 2 3 2" xfId="2765"/>
    <cellStyle name="Berekening 2 2 29 2 4" xfId="2766"/>
    <cellStyle name="Berekening 2 2 29 2 5" xfId="2767"/>
    <cellStyle name="Berekening 2 2 29 2 6" xfId="2768"/>
    <cellStyle name="Berekening 2 2 29 3" xfId="2769"/>
    <cellStyle name="Berekening 2 2 29 4" xfId="2770"/>
    <cellStyle name="Berekening 2 2 29 4 2" xfId="2771"/>
    <cellStyle name="Berekening 2 2 29 5" xfId="2772"/>
    <cellStyle name="Berekening 2 2 29 6" xfId="2773"/>
    <cellStyle name="Berekening 2 2 29 7" xfId="2774"/>
    <cellStyle name="Berekening 2 2 3" xfId="2775"/>
    <cellStyle name="Berekening 2 2 3 2" xfId="2776"/>
    <cellStyle name="Berekening 2 2 3 2 2" xfId="2777"/>
    <cellStyle name="Berekening 2 2 3 2 3" xfId="2778"/>
    <cellStyle name="Berekening 2 2 3 2 3 2" xfId="2779"/>
    <cellStyle name="Berekening 2 2 3 2 4" xfId="2780"/>
    <cellStyle name="Berekening 2 2 3 2 5" xfId="2781"/>
    <cellStyle name="Berekening 2 2 3 2 6" xfId="2782"/>
    <cellStyle name="Berekening 2 2 3 3" xfId="2783"/>
    <cellStyle name="Berekening 2 2 3 4" xfId="2784"/>
    <cellStyle name="Berekening 2 2 3 4 2" xfId="2785"/>
    <cellStyle name="Berekening 2 2 3 5" xfId="2786"/>
    <cellStyle name="Berekening 2 2 3 6" xfId="2787"/>
    <cellStyle name="Berekening 2 2 3 7" xfId="2788"/>
    <cellStyle name="Berekening 2 2 30" xfId="2789"/>
    <cellStyle name="Berekening 2 2 30 2" xfId="2790"/>
    <cellStyle name="Berekening 2 2 30 2 2" xfId="2791"/>
    <cellStyle name="Berekening 2 2 30 2 3" xfId="2792"/>
    <cellStyle name="Berekening 2 2 30 2 3 2" xfId="2793"/>
    <cellStyle name="Berekening 2 2 30 2 4" xfId="2794"/>
    <cellStyle name="Berekening 2 2 30 2 5" xfId="2795"/>
    <cellStyle name="Berekening 2 2 30 2 6" xfId="2796"/>
    <cellStyle name="Berekening 2 2 30 3" xfId="2797"/>
    <cellStyle name="Berekening 2 2 30 4" xfId="2798"/>
    <cellStyle name="Berekening 2 2 30 4 2" xfId="2799"/>
    <cellStyle name="Berekening 2 2 30 5" xfId="2800"/>
    <cellStyle name="Berekening 2 2 30 6" xfId="2801"/>
    <cellStyle name="Berekening 2 2 30 7" xfId="2802"/>
    <cellStyle name="Berekening 2 2 31" xfId="2803"/>
    <cellStyle name="Berekening 2 2 31 2" xfId="2804"/>
    <cellStyle name="Berekening 2 2 31 2 2" xfId="2805"/>
    <cellStyle name="Berekening 2 2 31 2 3" xfId="2806"/>
    <cellStyle name="Berekening 2 2 31 2 3 2" xfId="2807"/>
    <cellStyle name="Berekening 2 2 31 2 4" xfId="2808"/>
    <cellStyle name="Berekening 2 2 31 2 5" xfId="2809"/>
    <cellStyle name="Berekening 2 2 31 2 6" xfId="2810"/>
    <cellStyle name="Berekening 2 2 31 3" xfId="2811"/>
    <cellStyle name="Berekening 2 2 31 4" xfId="2812"/>
    <cellStyle name="Berekening 2 2 31 4 2" xfId="2813"/>
    <cellStyle name="Berekening 2 2 31 5" xfId="2814"/>
    <cellStyle name="Berekening 2 2 31 6" xfId="2815"/>
    <cellStyle name="Berekening 2 2 31 7" xfId="2816"/>
    <cellStyle name="Berekening 2 2 32" xfId="2817"/>
    <cellStyle name="Berekening 2 2 32 2" xfId="2818"/>
    <cellStyle name="Berekening 2 2 32 2 2" xfId="2819"/>
    <cellStyle name="Berekening 2 2 32 2 3" xfId="2820"/>
    <cellStyle name="Berekening 2 2 32 2 3 2" xfId="2821"/>
    <cellStyle name="Berekening 2 2 32 2 4" xfId="2822"/>
    <cellStyle name="Berekening 2 2 32 2 5" xfId="2823"/>
    <cellStyle name="Berekening 2 2 32 2 6" xfId="2824"/>
    <cellStyle name="Berekening 2 2 32 3" xfId="2825"/>
    <cellStyle name="Berekening 2 2 32 4" xfId="2826"/>
    <cellStyle name="Berekening 2 2 32 4 2" xfId="2827"/>
    <cellStyle name="Berekening 2 2 32 5" xfId="2828"/>
    <cellStyle name="Berekening 2 2 32 6" xfId="2829"/>
    <cellStyle name="Berekening 2 2 32 7" xfId="2830"/>
    <cellStyle name="Berekening 2 2 33" xfId="2831"/>
    <cellStyle name="Berekening 2 2 33 2" xfId="2832"/>
    <cellStyle name="Berekening 2 2 33 2 2" xfId="2833"/>
    <cellStyle name="Berekening 2 2 33 2 3" xfId="2834"/>
    <cellStyle name="Berekening 2 2 33 2 3 2" xfId="2835"/>
    <cellStyle name="Berekening 2 2 33 2 4" xfId="2836"/>
    <cellStyle name="Berekening 2 2 33 2 5" xfId="2837"/>
    <cellStyle name="Berekening 2 2 33 2 6" xfId="2838"/>
    <cellStyle name="Berekening 2 2 33 3" xfId="2839"/>
    <cellStyle name="Berekening 2 2 33 4" xfId="2840"/>
    <cellStyle name="Berekening 2 2 33 4 2" xfId="2841"/>
    <cellStyle name="Berekening 2 2 33 5" xfId="2842"/>
    <cellStyle name="Berekening 2 2 33 6" xfId="2843"/>
    <cellStyle name="Berekening 2 2 33 7" xfId="2844"/>
    <cellStyle name="Berekening 2 2 34" xfId="2845"/>
    <cellStyle name="Berekening 2 2 34 2" xfId="2846"/>
    <cellStyle name="Berekening 2 2 34 2 2" xfId="2847"/>
    <cellStyle name="Berekening 2 2 34 2 3" xfId="2848"/>
    <cellStyle name="Berekening 2 2 34 2 3 2" xfId="2849"/>
    <cellStyle name="Berekening 2 2 34 2 4" xfId="2850"/>
    <cellStyle name="Berekening 2 2 34 2 5" xfId="2851"/>
    <cellStyle name="Berekening 2 2 34 2 6" xfId="2852"/>
    <cellStyle name="Berekening 2 2 34 3" xfId="2853"/>
    <cellStyle name="Berekening 2 2 34 4" xfId="2854"/>
    <cellStyle name="Berekening 2 2 34 4 2" xfId="2855"/>
    <cellStyle name="Berekening 2 2 34 5" xfId="2856"/>
    <cellStyle name="Berekening 2 2 34 6" xfId="2857"/>
    <cellStyle name="Berekening 2 2 34 7" xfId="2858"/>
    <cellStyle name="Berekening 2 2 35" xfId="2859"/>
    <cellStyle name="Berekening 2 2 35 2" xfId="2860"/>
    <cellStyle name="Berekening 2 2 35 2 2" xfId="2861"/>
    <cellStyle name="Berekening 2 2 35 2 3" xfId="2862"/>
    <cellStyle name="Berekening 2 2 35 2 3 2" xfId="2863"/>
    <cellStyle name="Berekening 2 2 35 2 4" xfId="2864"/>
    <cellStyle name="Berekening 2 2 35 2 5" xfId="2865"/>
    <cellStyle name="Berekening 2 2 35 2 6" xfId="2866"/>
    <cellStyle name="Berekening 2 2 35 3" xfId="2867"/>
    <cellStyle name="Berekening 2 2 35 4" xfId="2868"/>
    <cellStyle name="Berekening 2 2 35 4 2" xfId="2869"/>
    <cellStyle name="Berekening 2 2 35 5" xfId="2870"/>
    <cellStyle name="Berekening 2 2 35 6" xfId="2871"/>
    <cellStyle name="Berekening 2 2 35 7" xfId="2872"/>
    <cellStyle name="Berekening 2 2 36" xfId="2873"/>
    <cellStyle name="Berekening 2 2 36 2" xfId="2874"/>
    <cellStyle name="Berekening 2 2 36 2 2" xfId="2875"/>
    <cellStyle name="Berekening 2 2 36 2 3" xfId="2876"/>
    <cellStyle name="Berekening 2 2 36 2 3 2" xfId="2877"/>
    <cellStyle name="Berekening 2 2 36 2 4" xfId="2878"/>
    <cellStyle name="Berekening 2 2 36 2 5" xfId="2879"/>
    <cellStyle name="Berekening 2 2 36 2 6" xfId="2880"/>
    <cellStyle name="Berekening 2 2 36 3" xfId="2881"/>
    <cellStyle name="Berekening 2 2 36 4" xfId="2882"/>
    <cellStyle name="Berekening 2 2 36 4 2" xfId="2883"/>
    <cellStyle name="Berekening 2 2 36 5" xfId="2884"/>
    <cellStyle name="Berekening 2 2 36 6" xfId="2885"/>
    <cellStyle name="Berekening 2 2 36 7" xfId="2886"/>
    <cellStyle name="Berekening 2 2 37" xfId="2887"/>
    <cellStyle name="Berekening 2 2 37 2" xfId="2888"/>
    <cellStyle name="Berekening 2 2 37 2 2" xfId="2889"/>
    <cellStyle name="Berekening 2 2 37 2 3" xfId="2890"/>
    <cellStyle name="Berekening 2 2 37 2 3 2" xfId="2891"/>
    <cellStyle name="Berekening 2 2 37 2 4" xfId="2892"/>
    <cellStyle name="Berekening 2 2 37 2 5" xfId="2893"/>
    <cellStyle name="Berekening 2 2 37 2 6" xfId="2894"/>
    <cellStyle name="Berekening 2 2 37 3" xfId="2895"/>
    <cellStyle name="Berekening 2 2 37 4" xfId="2896"/>
    <cellStyle name="Berekening 2 2 37 4 2" xfId="2897"/>
    <cellStyle name="Berekening 2 2 37 5" xfId="2898"/>
    <cellStyle name="Berekening 2 2 37 6" xfId="2899"/>
    <cellStyle name="Berekening 2 2 37 7" xfId="2900"/>
    <cellStyle name="Berekening 2 2 38" xfId="2901"/>
    <cellStyle name="Berekening 2 2 38 2" xfId="2902"/>
    <cellStyle name="Berekening 2 2 38 2 2" xfId="2903"/>
    <cellStyle name="Berekening 2 2 38 2 3" xfId="2904"/>
    <cellStyle name="Berekening 2 2 38 2 3 2" xfId="2905"/>
    <cellStyle name="Berekening 2 2 38 2 4" xfId="2906"/>
    <cellStyle name="Berekening 2 2 38 2 5" xfId="2907"/>
    <cellStyle name="Berekening 2 2 38 2 6" xfId="2908"/>
    <cellStyle name="Berekening 2 2 38 3" xfId="2909"/>
    <cellStyle name="Berekening 2 2 38 4" xfId="2910"/>
    <cellStyle name="Berekening 2 2 38 4 2" xfId="2911"/>
    <cellStyle name="Berekening 2 2 38 5" xfId="2912"/>
    <cellStyle name="Berekening 2 2 38 6" xfId="2913"/>
    <cellStyle name="Berekening 2 2 38 7" xfId="2914"/>
    <cellStyle name="Berekening 2 2 39" xfId="2915"/>
    <cellStyle name="Berekening 2 2 39 2" xfId="2916"/>
    <cellStyle name="Berekening 2 2 39 2 2" xfId="2917"/>
    <cellStyle name="Berekening 2 2 39 2 3" xfId="2918"/>
    <cellStyle name="Berekening 2 2 39 2 3 2" xfId="2919"/>
    <cellStyle name="Berekening 2 2 39 2 4" xfId="2920"/>
    <cellStyle name="Berekening 2 2 39 2 5" xfId="2921"/>
    <cellStyle name="Berekening 2 2 39 2 6" xfId="2922"/>
    <cellStyle name="Berekening 2 2 39 3" xfId="2923"/>
    <cellStyle name="Berekening 2 2 39 4" xfId="2924"/>
    <cellStyle name="Berekening 2 2 39 4 2" xfId="2925"/>
    <cellStyle name="Berekening 2 2 39 5" xfId="2926"/>
    <cellStyle name="Berekening 2 2 39 6" xfId="2927"/>
    <cellStyle name="Berekening 2 2 39 7" xfId="2928"/>
    <cellStyle name="Berekening 2 2 4" xfId="2929"/>
    <cellStyle name="Berekening 2 2 4 2" xfId="2930"/>
    <cellStyle name="Berekening 2 2 4 2 2" xfId="2931"/>
    <cellStyle name="Berekening 2 2 4 2 3" xfId="2932"/>
    <cellStyle name="Berekening 2 2 4 2 3 2" xfId="2933"/>
    <cellStyle name="Berekening 2 2 4 2 4" xfId="2934"/>
    <cellStyle name="Berekening 2 2 4 2 5" xfId="2935"/>
    <cellStyle name="Berekening 2 2 4 2 6" xfId="2936"/>
    <cellStyle name="Berekening 2 2 4 3" xfId="2937"/>
    <cellStyle name="Berekening 2 2 4 4" xfId="2938"/>
    <cellStyle name="Berekening 2 2 4 4 2" xfId="2939"/>
    <cellStyle name="Berekening 2 2 4 5" xfId="2940"/>
    <cellStyle name="Berekening 2 2 4 6" xfId="2941"/>
    <cellStyle name="Berekening 2 2 4 7" xfId="2942"/>
    <cellStyle name="Berekening 2 2 40" xfId="2943"/>
    <cellStyle name="Berekening 2 2 40 2" xfId="2944"/>
    <cellStyle name="Berekening 2 2 40 2 2" xfId="2945"/>
    <cellStyle name="Berekening 2 2 40 2 3" xfId="2946"/>
    <cellStyle name="Berekening 2 2 40 2 3 2" xfId="2947"/>
    <cellStyle name="Berekening 2 2 40 2 4" xfId="2948"/>
    <cellStyle name="Berekening 2 2 40 2 5" xfId="2949"/>
    <cellStyle name="Berekening 2 2 40 2 6" xfId="2950"/>
    <cellStyle name="Berekening 2 2 40 3" xfId="2951"/>
    <cellStyle name="Berekening 2 2 40 4" xfId="2952"/>
    <cellStyle name="Berekening 2 2 40 4 2" xfId="2953"/>
    <cellStyle name="Berekening 2 2 40 5" xfId="2954"/>
    <cellStyle name="Berekening 2 2 40 6" xfId="2955"/>
    <cellStyle name="Berekening 2 2 40 7" xfId="2956"/>
    <cellStyle name="Berekening 2 2 41" xfId="2957"/>
    <cellStyle name="Berekening 2 2 41 2" xfId="2958"/>
    <cellStyle name="Berekening 2 2 41 2 2" xfId="2959"/>
    <cellStyle name="Berekening 2 2 41 2 3" xfId="2960"/>
    <cellStyle name="Berekening 2 2 41 2 3 2" xfId="2961"/>
    <cellStyle name="Berekening 2 2 41 2 4" xfId="2962"/>
    <cellStyle name="Berekening 2 2 41 2 5" xfId="2963"/>
    <cellStyle name="Berekening 2 2 41 2 6" xfId="2964"/>
    <cellStyle name="Berekening 2 2 41 3" xfId="2965"/>
    <cellStyle name="Berekening 2 2 41 4" xfId="2966"/>
    <cellStyle name="Berekening 2 2 41 4 2" xfId="2967"/>
    <cellStyle name="Berekening 2 2 41 5" xfId="2968"/>
    <cellStyle name="Berekening 2 2 41 6" xfId="2969"/>
    <cellStyle name="Berekening 2 2 41 7" xfId="2970"/>
    <cellStyle name="Berekening 2 2 42" xfId="2971"/>
    <cellStyle name="Berekening 2 2 42 2" xfId="2972"/>
    <cellStyle name="Berekening 2 2 42 2 2" xfId="2973"/>
    <cellStyle name="Berekening 2 2 42 2 3" xfId="2974"/>
    <cellStyle name="Berekening 2 2 42 2 3 2" xfId="2975"/>
    <cellStyle name="Berekening 2 2 42 2 4" xfId="2976"/>
    <cellStyle name="Berekening 2 2 42 2 5" xfId="2977"/>
    <cellStyle name="Berekening 2 2 42 2 6" xfId="2978"/>
    <cellStyle name="Berekening 2 2 42 3" xfId="2979"/>
    <cellStyle name="Berekening 2 2 42 4" xfId="2980"/>
    <cellStyle name="Berekening 2 2 42 4 2" xfId="2981"/>
    <cellStyle name="Berekening 2 2 42 5" xfId="2982"/>
    <cellStyle name="Berekening 2 2 42 6" xfId="2983"/>
    <cellStyle name="Berekening 2 2 42 7" xfId="2984"/>
    <cellStyle name="Berekening 2 2 43" xfId="2985"/>
    <cellStyle name="Berekening 2 2 43 2" xfId="2986"/>
    <cellStyle name="Berekening 2 2 43 2 2" xfId="2987"/>
    <cellStyle name="Berekening 2 2 43 2 3" xfId="2988"/>
    <cellStyle name="Berekening 2 2 43 2 3 2" xfId="2989"/>
    <cellStyle name="Berekening 2 2 43 2 4" xfId="2990"/>
    <cellStyle name="Berekening 2 2 43 2 5" xfId="2991"/>
    <cellStyle name="Berekening 2 2 43 2 6" xfId="2992"/>
    <cellStyle name="Berekening 2 2 43 3" xfId="2993"/>
    <cellStyle name="Berekening 2 2 43 4" xfId="2994"/>
    <cellStyle name="Berekening 2 2 43 4 2" xfId="2995"/>
    <cellStyle name="Berekening 2 2 43 5" xfId="2996"/>
    <cellStyle name="Berekening 2 2 43 6" xfId="2997"/>
    <cellStyle name="Berekening 2 2 43 7" xfId="2998"/>
    <cellStyle name="Berekening 2 2 44" xfId="2999"/>
    <cellStyle name="Berekening 2 2 44 2" xfId="3000"/>
    <cellStyle name="Berekening 2 2 44 2 2" xfId="3001"/>
    <cellStyle name="Berekening 2 2 44 2 3" xfId="3002"/>
    <cellStyle name="Berekening 2 2 44 2 3 2" xfId="3003"/>
    <cellStyle name="Berekening 2 2 44 2 4" xfId="3004"/>
    <cellStyle name="Berekening 2 2 44 2 5" xfId="3005"/>
    <cellStyle name="Berekening 2 2 44 2 6" xfId="3006"/>
    <cellStyle name="Berekening 2 2 44 3" xfId="3007"/>
    <cellStyle name="Berekening 2 2 44 4" xfId="3008"/>
    <cellStyle name="Berekening 2 2 44 4 2" xfId="3009"/>
    <cellStyle name="Berekening 2 2 44 5" xfId="3010"/>
    <cellStyle name="Berekening 2 2 44 6" xfId="3011"/>
    <cellStyle name="Berekening 2 2 44 7" xfId="3012"/>
    <cellStyle name="Berekening 2 2 45" xfId="3013"/>
    <cellStyle name="Berekening 2 2 45 2" xfId="3014"/>
    <cellStyle name="Berekening 2 2 45 2 2" xfId="3015"/>
    <cellStyle name="Berekening 2 2 45 2 3" xfId="3016"/>
    <cellStyle name="Berekening 2 2 45 2 3 2" xfId="3017"/>
    <cellStyle name="Berekening 2 2 45 2 4" xfId="3018"/>
    <cellStyle name="Berekening 2 2 45 2 5" xfId="3019"/>
    <cellStyle name="Berekening 2 2 45 2 6" xfId="3020"/>
    <cellStyle name="Berekening 2 2 45 3" xfId="3021"/>
    <cellStyle name="Berekening 2 2 45 4" xfId="3022"/>
    <cellStyle name="Berekening 2 2 45 4 2" xfId="3023"/>
    <cellStyle name="Berekening 2 2 45 5" xfId="3024"/>
    <cellStyle name="Berekening 2 2 45 6" xfId="3025"/>
    <cellStyle name="Berekening 2 2 45 7" xfId="3026"/>
    <cellStyle name="Berekening 2 2 46" xfId="3027"/>
    <cellStyle name="Berekening 2 2 46 2" xfId="3028"/>
    <cellStyle name="Berekening 2 2 46 2 2" xfId="3029"/>
    <cellStyle name="Berekening 2 2 46 2 3" xfId="3030"/>
    <cellStyle name="Berekening 2 2 46 2 3 2" xfId="3031"/>
    <cellStyle name="Berekening 2 2 46 2 4" xfId="3032"/>
    <cellStyle name="Berekening 2 2 46 2 5" xfId="3033"/>
    <cellStyle name="Berekening 2 2 46 2 6" xfId="3034"/>
    <cellStyle name="Berekening 2 2 46 3" xfId="3035"/>
    <cellStyle name="Berekening 2 2 46 4" xfId="3036"/>
    <cellStyle name="Berekening 2 2 46 4 2" xfId="3037"/>
    <cellStyle name="Berekening 2 2 46 5" xfId="3038"/>
    <cellStyle name="Berekening 2 2 46 6" xfId="3039"/>
    <cellStyle name="Berekening 2 2 46 7" xfId="3040"/>
    <cellStyle name="Berekening 2 2 47" xfId="3041"/>
    <cellStyle name="Berekening 2 2 47 2" xfId="3042"/>
    <cellStyle name="Berekening 2 2 47 2 2" xfId="3043"/>
    <cellStyle name="Berekening 2 2 47 2 3" xfId="3044"/>
    <cellStyle name="Berekening 2 2 47 2 3 2" xfId="3045"/>
    <cellStyle name="Berekening 2 2 47 2 4" xfId="3046"/>
    <cellStyle name="Berekening 2 2 47 2 5" xfId="3047"/>
    <cellStyle name="Berekening 2 2 47 2 6" xfId="3048"/>
    <cellStyle name="Berekening 2 2 47 3" xfId="3049"/>
    <cellStyle name="Berekening 2 2 47 4" xfId="3050"/>
    <cellStyle name="Berekening 2 2 47 4 2" xfId="3051"/>
    <cellStyle name="Berekening 2 2 47 5" xfId="3052"/>
    <cellStyle name="Berekening 2 2 47 6" xfId="3053"/>
    <cellStyle name="Berekening 2 2 47 7" xfId="3054"/>
    <cellStyle name="Berekening 2 2 48" xfId="3055"/>
    <cellStyle name="Berekening 2 2 48 2" xfId="3056"/>
    <cellStyle name="Berekening 2 2 48 2 2" xfId="3057"/>
    <cellStyle name="Berekening 2 2 48 2 3" xfId="3058"/>
    <cellStyle name="Berekening 2 2 48 2 3 2" xfId="3059"/>
    <cellStyle name="Berekening 2 2 48 2 4" xfId="3060"/>
    <cellStyle name="Berekening 2 2 48 2 5" xfId="3061"/>
    <cellStyle name="Berekening 2 2 48 2 6" xfId="3062"/>
    <cellStyle name="Berekening 2 2 48 3" xfId="3063"/>
    <cellStyle name="Berekening 2 2 48 4" xfId="3064"/>
    <cellStyle name="Berekening 2 2 48 4 2" xfId="3065"/>
    <cellStyle name="Berekening 2 2 48 5" xfId="3066"/>
    <cellStyle name="Berekening 2 2 48 6" xfId="3067"/>
    <cellStyle name="Berekening 2 2 48 7" xfId="3068"/>
    <cellStyle name="Berekening 2 2 49" xfId="3069"/>
    <cellStyle name="Berekening 2 2 49 2" xfId="3070"/>
    <cellStyle name="Berekening 2 2 49 2 2" xfId="3071"/>
    <cellStyle name="Berekening 2 2 49 2 3" xfId="3072"/>
    <cellStyle name="Berekening 2 2 49 2 3 2" xfId="3073"/>
    <cellStyle name="Berekening 2 2 49 2 4" xfId="3074"/>
    <cellStyle name="Berekening 2 2 49 2 5" xfId="3075"/>
    <cellStyle name="Berekening 2 2 49 2 6" xfId="3076"/>
    <cellStyle name="Berekening 2 2 49 3" xfId="3077"/>
    <cellStyle name="Berekening 2 2 49 4" xfId="3078"/>
    <cellStyle name="Berekening 2 2 49 4 2" xfId="3079"/>
    <cellStyle name="Berekening 2 2 49 5" xfId="3080"/>
    <cellStyle name="Berekening 2 2 49 6" xfId="3081"/>
    <cellStyle name="Berekening 2 2 49 7" xfId="3082"/>
    <cellStyle name="Berekening 2 2 5" xfId="3083"/>
    <cellStyle name="Berekening 2 2 5 2" xfId="3084"/>
    <cellStyle name="Berekening 2 2 5 2 2" xfId="3085"/>
    <cellStyle name="Berekening 2 2 5 2 3" xfId="3086"/>
    <cellStyle name="Berekening 2 2 5 2 3 2" xfId="3087"/>
    <cellStyle name="Berekening 2 2 5 2 4" xfId="3088"/>
    <cellStyle name="Berekening 2 2 5 2 5" xfId="3089"/>
    <cellStyle name="Berekening 2 2 5 2 6" xfId="3090"/>
    <cellStyle name="Berekening 2 2 5 3" xfId="3091"/>
    <cellStyle name="Berekening 2 2 5 4" xfId="3092"/>
    <cellStyle name="Berekening 2 2 5 4 2" xfId="3093"/>
    <cellStyle name="Berekening 2 2 5 5" xfId="3094"/>
    <cellStyle name="Berekening 2 2 5 6" xfId="3095"/>
    <cellStyle name="Berekening 2 2 5 7" xfId="3096"/>
    <cellStyle name="Berekening 2 2 50" xfId="3097"/>
    <cellStyle name="Berekening 2 2 50 2" xfId="3098"/>
    <cellStyle name="Berekening 2 2 50 2 2" xfId="3099"/>
    <cellStyle name="Berekening 2 2 50 2 3" xfId="3100"/>
    <cellStyle name="Berekening 2 2 50 2 3 2" xfId="3101"/>
    <cellStyle name="Berekening 2 2 50 2 4" xfId="3102"/>
    <cellStyle name="Berekening 2 2 50 2 5" xfId="3103"/>
    <cellStyle name="Berekening 2 2 50 2 6" xfId="3104"/>
    <cellStyle name="Berekening 2 2 50 3" xfId="3105"/>
    <cellStyle name="Berekening 2 2 50 4" xfId="3106"/>
    <cellStyle name="Berekening 2 2 50 4 2" xfId="3107"/>
    <cellStyle name="Berekening 2 2 50 5" xfId="3108"/>
    <cellStyle name="Berekening 2 2 50 6" xfId="3109"/>
    <cellStyle name="Berekening 2 2 50 7" xfId="3110"/>
    <cellStyle name="Berekening 2 2 51" xfId="3111"/>
    <cellStyle name="Berekening 2 2 51 2" xfId="3112"/>
    <cellStyle name="Berekening 2 2 51 2 2" xfId="3113"/>
    <cellStyle name="Berekening 2 2 51 2 3" xfId="3114"/>
    <cellStyle name="Berekening 2 2 51 2 3 2" xfId="3115"/>
    <cellStyle name="Berekening 2 2 51 2 4" xfId="3116"/>
    <cellStyle name="Berekening 2 2 51 2 5" xfId="3117"/>
    <cellStyle name="Berekening 2 2 51 2 6" xfId="3118"/>
    <cellStyle name="Berekening 2 2 51 3" xfId="3119"/>
    <cellStyle name="Berekening 2 2 51 4" xfId="3120"/>
    <cellStyle name="Berekening 2 2 51 4 2" xfId="3121"/>
    <cellStyle name="Berekening 2 2 51 5" xfId="3122"/>
    <cellStyle name="Berekening 2 2 51 6" xfId="3123"/>
    <cellStyle name="Berekening 2 2 51 7" xfId="3124"/>
    <cellStyle name="Berekening 2 2 52" xfId="3125"/>
    <cellStyle name="Berekening 2 2 52 2" xfId="3126"/>
    <cellStyle name="Berekening 2 2 52 2 2" xfId="3127"/>
    <cellStyle name="Berekening 2 2 52 2 3" xfId="3128"/>
    <cellStyle name="Berekening 2 2 52 2 3 2" xfId="3129"/>
    <cellStyle name="Berekening 2 2 52 2 4" xfId="3130"/>
    <cellStyle name="Berekening 2 2 52 2 5" xfId="3131"/>
    <cellStyle name="Berekening 2 2 52 2 6" xfId="3132"/>
    <cellStyle name="Berekening 2 2 52 3" xfId="3133"/>
    <cellStyle name="Berekening 2 2 52 4" xfId="3134"/>
    <cellStyle name="Berekening 2 2 52 4 2" xfId="3135"/>
    <cellStyle name="Berekening 2 2 52 5" xfId="3136"/>
    <cellStyle name="Berekening 2 2 52 6" xfId="3137"/>
    <cellStyle name="Berekening 2 2 52 7" xfId="3138"/>
    <cellStyle name="Berekening 2 2 53" xfId="3139"/>
    <cellStyle name="Berekening 2 2 53 2" xfId="3140"/>
    <cellStyle name="Berekening 2 2 53 2 2" xfId="3141"/>
    <cellStyle name="Berekening 2 2 53 2 3" xfId="3142"/>
    <cellStyle name="Berekening 2 2 53 2 3 2" xfId="3143"/>
    <cellStyle name="Berekening 2 2 53 2 4" xfId="3144"/>
    <cellStyle name="Berekening 2 2 53 2 5" xfId="3145"/>
    <cellStyle name="Berekening 2 2 53 2 6" xfId="3146"/>
    <cellStyle name="Berekening 2 2 53 3" xfId="3147"/>
    <cellStyle name="Berekening 2 2 53 4" xfId="3148"/>
    <cellStyle name="Berekening 2 2 53 4 2" xfId="3149"/>
    <cellStyle name="Berekening 2 2 53 5" xfId="3150"/>
    <cellStyle name="Berekening 2 2 53 6" xfId="3151"/>
    <cellStyle name="Berekening 2 2 53 7" xfId="3152"/>
    <cellStyle name="Berekening 2 2 54" xfId="3153"/>
    <cellStyle name="Berekening 2 2 54 2" xfId="3154"/>
    <cellStyle name="Berekening 2 2 54 2 2" xfId="3155"/>
    <cellStyle name="Berekening 2 2 54 2 3" xfId="3156"/>
    <cellStyle name="Berekening 2 2 54 2 3 2" xfId="3157"/>
    <cellStyle name="Berekening 2 2 54 2 4" xfId="3158"/>
    <cellStyle name="Berekening 2 2 54 2 5" xfId="3159"/>
    <cellStyle name="Berekening 2 2 54 2 6" xfId="3160"/>
    <cellStyle name="Berekening 2 2 54 3" xfId="3161"/>
    <cellStyle name="Berekening 2 2 54 4" xfId="3162"/>
    <cellStyle name="Berekening 2 2 54 4 2" xfId="3163"/>
    <cellStyle name="Berekening 2 2 54 5" xfId="3164"/>
    <cellStyle name="Berekening 2 2 54 6" xfId="3165"/>
    <cellStyle name="Berekening 2 2 54 7" xfId="3166"/>
    <cellStyle name="Berekening 2 2 55" xfId="3167"/>
    <cellStyle name="Berekening 2 2 55 2" xfId="3168"/>
    <cellStyle name="Berekening 2 2 55 2 2" xfId="3169"/>
    <cellStyle name="Berekening 2 2 55 2 3" xfId="3170"/>
    <cellStyle name="Berekening 2 2 55 2 3 2" xfId="3171"/>
    <cellStyle name="Berekening 2 2 55 2 4" xfId="3172"/>
    <cellStyle name="Berekening 2 2 55 2 5" xfId="3173"/>
    <cellStyle name="Berekening 2 2 55 2 6" xfId="3174"/>
    <cellStyle name="Berekening 2 2 55 3" xfId="3175"/>
    <cellStyle name="Berekening 2 2 55 4" xfId="3176"/>
    <cellStyle name="Berekening 2 2 55 4 2" xfId="3177"/>
    <cellStyle name="Berekening 2 2 55 5" xfId="3178"/>
    <cellStyle name="Berekening 2 2 55 6" xfId="3179"/>
    <cellStyle name="Berekening 2 2 55 7" xfId="3180"/>
    <cellStyle name="Berekening 2 2 56" xfId="3181"/>
    <cellStyle name="Berekening 2 2 56 2" xfId="3182"/>
    <cellStyle name="Berekening 2 2 56 2 2" xfId="3183"/>
    <cellStyle name="Berekening 2 2 56 2 3" xfId="3184"/>
    <cellStyle name="Berekening 2 2 56 2 3 2" xfId="3185"/>
    <cellStyle name="Berekening 2 2 56 2 4" xfId="3186"/>
    <cellStyle name="Berekening 2 2 56 2 5" xfId="3187"/>
    <cellStyle name="Berekening 2 2 56 2 6" xfId="3188"/>
    <cellStyle name="Berekening 2 2 56 3" xfId="3189"/>
    <cellStyle name="Berekening 2 2 56 4" xfId="3190"/>
    <cellStyle name="Berekening 2 2 56 4 2" xfId="3191"/>
    <cellStyle name="Berekening 2 2 56 5" xfId="3192"/>
    <cellStyle name="Berekening 2 2 56 6" xfId="3193"/>
    <cellStyle name="Berekening 2 2 56 7" xfId="3194"/>
    <cellStyle name="Berekening 2 2 57" xfId="3195"/>
    <cellStyle name="Berekening 2 2 57 2" xfId="3196"/>
    <cellStyle name="Berekening 2 2 57 2 2" xfId="3197"/>
    <cellStyle name="Berekening 2 2 57 2 3" xfId="3198"/>
    <cellStyle name="Berekening 2 2 57 2 3 2" xfId="3199"/>
    <cellStyle name="Berekening 2 2 57 2 4" xfId="3200"/>
    <cellStyle name="Berekening 2 2 57 2 5" xfId="3201"/>
    <cellStyle name="Berekening 2 2 57 2 6" xfId="3202"/>
    <cellStyle name="Berekening 2 2 57 3" xfId="3203"/>
    <cellStyle name="Berekening 2 2 57 4" xfId="3204"/>
    <cellStyle name="Berekening 2 2 57 4 2" xfId="3205"/>
    <cellStyle name="Berekening 2 2 57 5" xfId="3206"/>
    <cellStyle name="Berekening 2 2 57 6" xfId="3207"/>
    <cellStyle name="Berekening 2 2 57 7" xfId="3208"/>
    <cellStyle name="Berekening 2 2 58" xfId="3209"/>
    <cellStyle name="Berekening 2 2 58 2" xfId="3210"/>
    <cellStyle name="Berekening 2 2 58 2 2" xfId="3211"/>
    <cellStyle name="Berekening 2 2 58 2 3" xfId="3212"/>
    <cellStyle name="Berekening 2 2 58 2 3 2" xfId="3213"/>
    <cellStyle name="Berekening 2 2 58 2 4" xfId="3214"/>
    <cellStyle name="Berekening 2 2 58 2 5" xfId="3215"/>
    <cellStyle name="Berekening 2 2 58 2 6" xfId="3216"/>
    <cellStyle name="Berekening 2 2 58 3" xfId="3217"/>
    <cellStyle name="Berekening 2 2 58 4" xfId="3218"/>
    <cellStyle name="Berekening 2 2 58 4 2" xfId="3219"/>
    <cellStyle name="Berekening 2 2 58 5" xfId="3220"/>
    <cellStyle name="Berekening 2 2 58 6" xfId="3221"/>
    <cellStyle name="Berekening 2 2 58 7" xfId="3222"/>
    <cellStyle name="Berekening 2 2 59" xfId="3223"/>
    <cellStyle name="Berekening 2 2 59 2" xfId="3224"/>
    <cellStyle name="Berekening 2 2 59 2 2" xfId="3225"/>
    <cellStyle name="Berekening 2 2 59 2 3" xfId="3226"/>
    <cellStyle name="Berekening 2 2 59 2 3 2" xfId="3227"/>
    <cellStyle name="Berekening 2 2 59 2 4" xfId="3228"/>
    <cellStyle name="Berekening 2 2 59 2 5" xfId="3229"/>
    <cellStyle name="Berekening 2 2 59 2 6" xfId="3230"/>
    <cellStyle name="Berekening 2 2 59 3" xfId="3231"/>
    <cellStyle name="Berekening 2 2 59 4" xfId="3232"/>
    <cellStyle name="Berekening 2 2 59 4 2" xfId="3233"/>
    <cellStyle name="Berekening 2 2 59 5" xfId="3234"/>
    <cellStyle name="Berekening 2 2 59 6" xfId="3235"/>
    <cellStyle name="Berekening 2 2 59 7" xfId="3236"/>
    <cellStyle name="Berekening 2 2 6" xfId="3237"/>
    <cellStyle name="Berekening 2 2 6 2" xfId="3238"/>
    <cellStyle name="Berekening 2 2 6 2 2" xfId="3239"/>
    <cellStyle name="Berekening 2 2 6 2 3" xfId="3240"/>
    <cellStyle name="Berekening 2 2 6 2 3 2" xfId="3241"/>
    <cellStyle name="Berekening 2 2 6 2 4" xfId="3242"/>
    <cellStyle name="Berekening 2 2 6 2 5" xfId="3243"/>
    <cellStyle name="Berekening 2 2 6 2 6" xfId="3244"/>
    <cellStyle name="Berekening 2 2 6 3" xfId="3245"/>
    <cellStyle name="Berekening 2 2 6 4" xfId="3246"/>
    <cellStyle name="Berekening 2 2 6 4 2" xfId="3247"/>
    <cellStyle name="Berekening 2 2 6 5" xfId="3248"/>
    <cellStyle name="Berekening 2 2 6 6" xfId="3249"/>
    <cellStyle name="Berekening 2 2 6 7" xfId="3250"/>
    <cellStyle name="Berekening 2 2 60" xfId="3251"/>
    <cellStyle name="Berekening 2 2 60 2" xfId="3252"/>
    <cellStyle name="Berekening 2 2 60 2 2" xfId="3253"/>
    <cellStyle name="Berekening 2 2 60 2 3" xfId="3254"/>
    <cellStyle name="Berekening 2 2 60 2 3 2" xfId="3255"/>
    <cellStyle name="Berekening 2 2 60 2 4" xfId="3256"/>
    <cellStyle name="Berekening 2 2 60 2 5" xfId="3257"/>
    <cellStyle name="Berekening 2 2 60 2 6" xfId="3258"/>
    <cellStyle name="Berekening 2 2 60 3" xfId="3259"/>
    <cellStyle name="Berekening 2 2 60 4" xfId="3260"/>
    <cellStyle name="Berekening 2 2 60 4 2" xfId="3261"/>
    <cellStyle name="Berekening 2 2 60 5" xfId="3262"/>
    <cellStyle name="Berekening 2 2 60 6" xfId="3263"/>
    <cellStyle name="Berekening 2 2 60 7" xfId="3264"/>
    <cellStyle name="Berekening 2 2 61" xfId="3265"/>
    <cellStyle name="Berekening 2 2 61 2" xfId="3266"/>
    <cellStyle name="Berekening 2 2 61 2 2" xfId="3267"/>
    <cellStyle name="Berekening 2 2 61 2 3" xfId="3268"/>
    <cellStyle name="Berekening 2 2 61 2 3 2" xfId="3269"/>
    <cellStyle name="Berekening 2 2 61 2 4" xfId="3270"/>
    <cellStyle name="Berekening 2 2 61 2 5" xfId="3271"/>
    <cellStyle name="Berekening 2 2 61 2 6" xfId="3272"/>
    <cellStyle name="Berekening 2 2 61 3" xfId="3273"/>
    <cellStyle name="Berekening 2 2 61 4" xfId="3274"/>
    <cellStyle name="Berekening 2 2 61 4 2" xfId="3275"/>
    <cellStyle name="Berekening 2 2 61 5" xfId="3276"/>
    <cellStyle name="Berekening 2 2 61 6" xfId="3277"/>
    <cellStyle name="Berekening 2 2 61 7" xfId="3278"/>
    <cellStyle name="Berekening 2 2 62" xfId="3279"/>
    <cellStyle name="Berekening 2 2 62 2" xfId="3280"/>
    <cellStyle name="Berekening 2 2 62 2 2" xfId="3281"/>
    <cellStyle name="Berekening 2 2 62 2 3" xfId="3282"/>
    <cellStyle name="Berekening 2 2 62 2 3 2" xfId="3283"/>
    <cellStyle name="Berekening 2 2 62 2 4" xfId="3284"/>
    <cellStyle name="Berekening 2 2 62 2 5" xfId="3285"/>
    <cellStyle name="Berekening 2 2 62 2 6" xfId="3286"/>
    <cellStyle name="Berekening 2 2 62 3" xfId="3287"/>
    <cellStyle name="Berekening 2 2 62 4" xfId="3288"/>
    <cellStyle name="Berekening 2 2 62 4 2" xfId="3289"/>
    <cellStyle name="Berekening 2 2 62 5" xfId="3290"/>
    <cellStyle name="Berekening 2 2 62 6" xfId="3291"/>
    <cellStyle name="Berekening 2 2 62 7" xfId="3292"/>
    <cellStyle name="Berekening 2 2 63" xfId="3293"/>
    <cellStyle name="Berekening 2 2 63 2" xfId="3294"/>
    <cellStyle name="Berekening 2 2 63 2 2" xfId="3295"/>
    <cellStyle name="Berekening 2 2 63 2 3" xfId="3296"/>
    <cellStyle name="Berekening 2 2 63 2 3 2" xfId="3297"/>
    <cellStyle name="Berekening 2 2 63 2 4" xfId="3298"/>
    <cellStyle name="Berekening 2 2 63 2 5" xfId="3299"/>
    <cellStyle name="Berekening 2 2 63 2 6" xfId="3300"/>
    <cellStyle name="Berekening 2 2 63 3" xfId="3301"/>
    <cellStyle name="Berekening 2 2 63 4" xfId="3302"/>
    <cellStyle name="Berekening 2 2 63 4 2" xfId="3303"/>
    <cellStyle name="Berekening 2 2 63 5" xfId="3304"/>
    <cellStyle name="Berekening 2 2 63 6" xfId="3305"/>
    <cellStyle name="Berekening 2 2 63 7" xfId="3306"/>
    <cellStyle name="Berekening 2 2 64" xfId="3307"/>
    <cellStyle name="Berekening 2 2 64 2" xfId="3308"/>
    <cellStyle name="Berekening 2 2 64 2 2" xfId="3309"/>
    <cellStyle name="Berekening 2 2 64 2 3" xfId="3310"/>
    <cellStyle name="Berekening 2 2 64 2 3 2" xfId="3311"/>
    <cellStyle name="Berekening 2 2 64 2 4" xfId="3312"/>
    <cellStyle name="Berekening 2 2 64 2 5" xfId="3313"/>
    <cellStyle name="Berekening 2 2 64 2 6" xfId="3314"/>
    <cellStyle name="Berekening 2 2 64 3" xfId="3315"/>
    <cellStyle name="Berekening 2 2 64 4" xfId="3316"/>
    <cellStyle name="Berekening 2 2 64 4 2" xfId="3317"/>
    <cellStyle name="Berekening 2 2 64 5" xfId="3318"/>
    <cellStyle name="Berekening 2 2 64 6" xfId="3319"/>
    <cellStyle name="Berekening 2 2 64 7" xfId="3320"/>
    <cellStyle name="Berekening 2 2 65" xfId="3321"/>
    <cellStyle name="Berekening 2 2 65 2" xfId="3322"/>
    <cellStyle name="Berekening 2 2 65 2 2" xfId="3323"/>
    <cellStyle name="Berekening 2 2 65 2 3" xfId="3324"/>
    <cellStyle name="Berekening 2 2 65 2 3 2" xfId="3325"/>
    <cellStyle name="Berekening 2 2 65 2 4" xfId="3326"/>
    <cellStyle name="Berekening 2 2 65 2 5" xfId="3327"/>
    <cellStyle name="Berekening 2 2 65 2 6" xfId="3328"/>
    <cellStyle name="Berekening 2 2 65 3" xfId="3329"/>
    <cellStyle name="Berekening 2 2 65 4" xfId="3330"/>
    <cellStyle name="Berekening 2 2 65 4 2" xfId="3331"/>
    <cellStyle name="Berekening 2 2 65 5" xfId="3332"/>
    <cellStyle name="Berekening 2 2 65 6" xfId="3333"/>
    <cellStyle name="Berekening 2 2 65 7" xfId="3334"/>
    <cellStyle name="Berekening 2 2 66" xfId="3335"/>
    <cellStyle name="Berekening 2 2 66 2" xfId="3336"/>
    <cellStyle name="Berekening 2 2 66 2 2" xfId="3337"/>
    <cellStyle name="Berekening 2 2 66 2 3" xfId="3338"/>
    <cellStyle name="Berekening 2 2 66 2 3 2" xfId="3339"/>
    <cellStyle name="Berekening 2 2 66 2 4" xfId="3340"/>
    <cellStyle name="Berekening 2 2 66 2 5" xfId="3341"/>
    <cellStyle name="Berekening 2 2 66 2 6" xfId="3342"/>
    <cellStyle name="Berekening 2 2 66 3" xfId="3343"/>
    <cellStyle name="Berekening 2 2 66 4" xfId="3344"/>
    <cellStyle name="Berekening 2 2 66 4 2" xfId="3345"/>
    <cellStyle name="Berekening 2 2 66 5" xfId="3346"/>
    <cellStyle name="Berekening 2 2 66 6" xfId="3347"/>
    <cellStyle name="Berekening 2 2 66 7" xfId="3348"/>
    <cellStyle name="Berekening 2 2 67" xfId="3349"/>
    <cellStyle name="Berekening 2 2 67 2" xfId="3350"/>
    <cellStyle name="Berekening 2 2 67 2 2" xfId="3351"/>
    <cellStyle name="Berekening 2 2 67 2 3" xfId="3352"/>
    <cellStyle name="Berekening 2 2 67 2 3 2" xfId="3353"/>
    <cellStyle name="Berekening 2 2 67 2 4" xfId="3354"/>
    <cellStyle name="Berekening 2 2 67 2 5" xfId="3355"/>
    <cellStyle name="Berekening 2 2 67 2 6" xfId="3356"/>
    <cellStyle name="Berekening 2 2 67 3" xfId="3357"/>
    <cellStyle name="Berekening 2 2 67 4" xfId="3358"/>
    <cellStyle name="Berekening 2 2 67 4 2" xfId="3359"/>
    <cellStyle name="Berekening 2 2 67 5" xfId="3360"/>
    <cellStyle name="Berekening 2 2 67 6" xfId="3361"/>
    <cellStyle name="Berekening 2 2 67 7" xfId="3362"/>
    <cellStyle name="Berekening 2 2 68" xfId="3363"/>
    <cellStyle name="Berekening 2 2 68 2" xfId="3364"/>
    <cellStyle name="Berekening 2 2 68 2 2" xfId="3365"/>
    <cellStyle name="Berekening 2 2 68 2 3" xfId="3366"/>
    <cellStyle name="Berekening 2 2 68 2 3 2" xfId="3367"/>
    <cellStyle name="Berekening 2 2 68 2 4" xfId="3368"/>
    <cellStyle name="Berekening 2 2 68 2 5" xfId="3369"/>
    <cellStyle name="Berekening 2 2 68 2 6" xfId="3370"/>
    <cellStyle name="Berekening 2 2 68 3" xfId="3371"/>
    <cellStyle name="Berekening 2 2 68 4" xfId="3372"/>
    <cellStyle name="Berekening 2 2 68 4 2" xfId="3373"/>
    <cellStyle name="Berekening 2 2 68 5" xfId="3374"/>
    <cellStyle name="Berekening 2 2 68 6" xfId="3375"/>
    <cellStyle name="Berekening 2 2 68 7" xfId="3376"/>
    <cellStyle name="Berekening 2 2 69" xfId="3377"/>
    <cellStyle name="Berekening 2 2 69 2" xfId="3378"/>
    <cellStyle name="Berekening 2 2 69 2 2" xfId="3379"/>
    <cellStyle name="Berekening 2 2 69 2 3" xfId="3380"/>
    <cellStyle name="Berekening 2 2 69 2 3 2" xfId="3381"/>
    <cellStyle name="Berekening 2 2 69 2 4" xfId="3382"/>
    <cellStyle name="Berekening 2 2 69 2 5" xfId="3383"/>
    <cellStyle name="Berekening 2 2 69 2 6" xfId="3384"/>
    <cellStyle name="Berekening 2 2 69 3" xfId="3385"/>
    <cellStyle name="Berekening 2 2 69 4" xfId="3386"/>
    <cellStyle name="Berekening 2 2 69 4 2" xfId="3387"/>
    <cellStyle name="Berekening 2 2 69 5" xfId="3388"/>
    <cellStyle name="Berekening 2 2 69 6" xfId="3389"/>
    <cellStyle name="Berekening 2 2 69 7" xfId="3390"/>
    <cellStyle name="Berekening 2 2 7" xfId="3391"/>
    <cellStyle name="Berekening 2 2 7 2" xfId="3392"/>
    <cellStyle name="Berekening 2 2 7 2 2" xfId="3393"/>
    <cellStyle name="Berekening 2 2 7 2 3" xfId="3394"/>
    <cellStyle name="Berekening 2 2 7 2 3 2" xfId="3395"/>
    <cellStyle name="Berekening 2 2 7 2 4" xfId="3396"/>
    <cellStyle name="Berekening 2 2 7 2 5" xfId="3397"/>
    <cellStyle name="Berekening 2 2 7 2 6" xfId="3398"/>
    <cellStyle name="Berekening 2 2 7 3" xfId="3399"/>
    <cellStyle name="Berekening 2 2 7 4" xfId="3400"/>
    <cellStyle name="Berekening 2 2 7 4 2" xfId="3401"/>
    <cellStyle name="Berekening 2 2 7 5" xfId="3402"/>
    <cellStyle name="Berekening 2 2 7 6" xfId="3403"/>
    <cellStyle name="Berekening 2 2 7 7" xfId="3404"/>
    <cellStyle name="Berekening 2 2 70" xfId="3405"/>
    <cellStyle name="Berekening 2 2 70 2" xfId="3406"/>
    <cellStyle name="Berekening 2 2 70 2 2" xfId="3407"/>
    <cellStyle name="Berekening 2 2 70 2 3" xfId="3408"/>
    <cellStyle name="Berekening 2 2 70 2 3 2" xfId="3409"/>
    <cellStyle name="Berekening 2 2 70 2 4" xfId="3410"/>
    <cellStyle name="Berekening 2 2 70 2 5" xfId="3411"/>
    <cellStyle name="Berekening 2 2 70 2 6" xfId="3412"/>
    <cellStyle name="Berekening 2 2 70 3" xfId="3413"/>
    <cellStyle name="Berekening 2 2 70 4" xfId="3414"/>
    <cellStyle name="Berekening 2 2 70 4 2" xfId="3415"/>
    <cellStyle name="Berekening 2 2 70 5" xfId="3416"/>
    <cellStyle name="Berekening 2 2 70 6" xfId="3417"/>
    <cellStyle name="Berekening 2 2 70 7" xfId="3418"/>
    <cellStyle name="Berekening 2 2 71" xfId="3419"/>
    <cellStyle name="Berekening 2 2 71 2" xfId="3420"/>
    <cellStyle name="Berekening 2 2 71 2 2" xfId="3421"/>
    <cellStyle name="Berekening 2 2 71 2 3" xfId="3422"/>
    <cellStyle name="Berekening 2 2 71 2 3 2" xfId="3423"/>
    <cellStyle name="Berekening 2 2 71 2 4" xfId="3424"/>
    <cellStyle name="Berekening 2 2 71 2 5" xfId="3425"/>
    <cellStyle name="Berekening 2 2 71 2 6" xfId="3426"/>
    <cellStyle name="Berekening 2 2 71 3" xfId="3427"/>
    <cellStyle name="Berekening 2 2 71 4" xfId="3428"/>
    <cellStyle name="Berekening 2 2 71 4 2" xfId="3429"/>
    <cellStyle name="Berekening 2 2 71 5" xfId="3430"/>
    <cellStyle name="Berekening 2 2 71 6" xfId="3431"/>
    <cellStyle name="Berekening 2 2 71 7" xfId="3432"/>
    <cellStyle name="Berekening 2 2 72" xfId="3433"/>
    <cellStyle name="Berekening 2 2 72 2" xfId="3434"/>
    <cellStyle name="Berekening 2 2 72 2 2" xfId="3435"/>
    <cellStyle name="Berekening 2 2 72 2 3" xfId="3436"/>
    <cellStyle name="Berekening 2 2 72 2 3 2" xfId="3437"/>
    <cellStyle name="Berekening 2 2 72 2 4" xfId="3438"/>
    <cellStyle name="Berekening 2 2 72 2 5" xfId="3439"/>
    <cellStyle name="Berekening 2 2 72 2 6" xfId="3440"/>
    <cellStyle name="Berekening 2 2 72 3" xfId="3441"/>
    <cellStyle name="Berekening 2 2 72 4" xfId="3442"/>
    <cellStyle name="Berekening 2 2 72 4 2" xfId="3443"/>
    <cellStyle name="Berekening 2 2 72 5" xfId="3444"/>
    <cellStyle name="Berekening 2 2 72 6" xfId="3445"/>
    <cellStyle name="Berekening 2 2 72 7" xfId="3446"/>
    <cellStyle name="Berekening 2 2 73" xfId="3447"/>
    <cellStyle name="Berekening 2 2 73 2" xfId="3448"/>
    <cellStyle name="Berekening 2 2 73 2 2" xfId="3449"/>
    <cellStyle name="Berekening 2 2 73 2 3" xfId="3450"/>
    <cellStyle name="Berekening 2 2 73 2 3 2" xfId="3451"/>
    <cellStyle name="Berekening 2 2 73 2 4" xfId="3452"/>
    <cellStyle name="Berekening 2 2 73 2 5" xfId="3453"/>
    <cellStyle name="Berekening 2 2 73 2 6" xfId="3454"/>
    <cellStyle name="Berekening 2 2 73 3" xfId="3455"/>
    <cellStyle name="Berekening 2 2 73 4" xfId="3456"/>
    <cellStyle name="Berekening 2 2 73 4 2" xfId="3457"/>
    <cellStyle name="Berekening 2 2 73 5" xfId="3458"/>
    <cellStyle name="Berekening 2 2 73 6" xfId="3459"/>
    <cellStyle name="Berekening 2 2 73 7" xfId="3460"/>
    <cellStyle name="Berekening 2 2 74" xfId="3461"/>
    <cellStyle name="Berekening 2 2 74 2" xfId="3462"/>
    <cellStyle name="Berekening 2 2 74 2 2" xfId="3463"/>
    <cellStyle name="Berekening 2 2 74 2 3" xfId="3464"/>
    <cellStyle name="Berekening 2 2 74 2 3 2" xfId="3465"/>
    <cellStyle name="Berekening 2 2 74 2 4" xfId="3466"/>
    <cellStyle name="Berekening 2 2 74 2 5" xfId="3467"/>
    <cellStyle name="Berekening 2 2 74 2 6" xfId="3468"/>
    <cellStyle name="Berekening 2 2 74 3" xfId="3469"/>
    <cellStyle name="Berekening 2 2 74 4" xfId="3470"/>
    <cellStyle name="Berekening 2 2 74 4 2" xfId="3471"/>
    <cellStyle name="Berekening 2 2 74 5" xfId="3472"/>
    <cellStyle name="Berekening 2 2 74 6" xfId="3473"/>
    <cellStyle name="Berekening 2 2 74 7" xfId="3474"/>
    <cellStyle name="Berekening 2 2 75" xfId="3475"/>
    <cellStyle name="Berekening 2 2 75 2" xfId="3476"/>
    <cellStyle name="Berekening 2 2 75 2 2" xfId="3477"/>
    <cellStyle name="Berekening 2 2 75 2 3" xfId="3478"/>
    <cellStyle name="Berekening 2 2 75 2 3 2" xfId="3479"/>
    <cellStyle name="Berekening 2 2 75 2 4" xfId="3480"/>
    <cellStyle name="Berekening 2 2 75 2 5" xfId="3481"/>
    <cellStyle name="Berekening 2 2 75 2 6" xfId="3482"/>
    <cellStyle name="Berekening 2 2 75 3" xfId="3483"/>
    <cellStyle name="Berekening 2 2 75 4" xfId="3484"/>
    <cellStyle name="Berekening 2 2 75 4 2" xfId="3485"/>
    <cellStyle name="Berekening 2 2 75 5" xfId="3486"/>
    <cellStyle name="Berekening 2 2 75 6" xfId="3487"/>
    <cellStyle name="Berekening 2 2 75 7" xfId="3488"/>
    <cellStyle name="Berekening 2 2 76" xfId="3489"/>
    <cellStyle name="Berekening 2 2 76 2" xfId="3490"/>
    <cellStyle name="Berekening 2 2 76 2 2" xfId="3491"/>
    <cellStyle name="Berekening 2 2 76 2 3" xfId="3492"/>
    <cellStyle name="Berekening 2 2 76 2 3 2" xfId="3493"/>
    <cellStyle name="Berekening 2 2 76 2 4" xfId="3494"/>
    <cellStyle name="Berekening 2 2 76 2 5" xfId="3495"/>
    <cellStyle name="Berekening 2 2 76 2 6" xfId="3496"/>
    <cellStyle name="Berekening 2 2 76 3" xfId="3497"/>
    <cellStyle name="Berekening 2 2 76 4" xfId="3498"/>
    <cellStyle name="Berekening 2 2 76 4 2" xfId="3499"/>
    <cellStyle name="Berekening 2 2 76 5" xfId="3500"/>
    <cellStyle name="Berekening 2 2 76 6" xfId="3501"/>
    <cellStyle name="Berekening 2 2 76 7" xfId="3502"/>
    <cellStyle name="Berekening 2 2 77" xfId="3503"/>
    <cellStyle name="Berekening 2 2 77 2" xfId="3504"/>
    <cellStyle name="Berekening 2 2 77 2 2" xfId="3505"/>
    <cellStyle name="Berekening 2 2 77 2 3" xfId="3506"/>
    <cellStyle name="Berekening 2 2 77 2 3 2" xfId="3507"/>
    <cellStyle name="Berekening 2 2 77 2 4" xfId="3508"/>
    <cellStyle name="Berekening 2 2 77 2 5" xfId="3509"/>
    <cellStyle name="Berekening 2 2 77 2 6" xfId="3510"/>
    <cellStyle name="Berekening 2 2 77 3" xfId="3511"/>
    <cellStyle name="Berekening 2 2 77 4" xfId="3512"/>
    <cellStyle name="Berekening 2 2 77 4 2" xfId="3513"/>
    <cellStyle name="Berekening 2 2 77 5" xfId="3514"/>
    <cellStyle name="Berekening 2 2 77 6" xfId="3515"/>
    <cellStyle name="Berekening 2 2 77 7" xfId="3516"/>
    <cellStyle name="Berekening 2 2 78" xfId="3517"/>
    <cellStyle name="Berekening 2 2 78 2" xfId="3518"/>
    <cellStyle name="Berekening 2 2 78 2 2" xfId="3519"/>
    <cellStyle name="Berekening 2 2 78 2 3" xfId="3520"/>
    <cellStyle name="Berekening 2 2 78 2 3 2" xfId="3521"/>
    <cellStyle name="Berekening 2 2 78 2 4" xfId="3522"/>
    <cellStyle name="Berekening 2 2 78 2 5" xfId="3523"/>
    <cellStyle name="Berekening 2 2 78 2 6" xfId="3524"/>
    <cellStyle name="Berekening 2 2 78 3" xfId="3525"/>
    <cellStyle name="Berekening 2 2 78 4" xfId="3526"/>
    <cellStyle name="Berekening 2 2 78 4 2" xfId="3527"/>
    <cellStyle name="Berekening 2 2 78 5" xfId="3528"/>
    <cellStyle name="Berekening 2 2 78 6" xfId="3529"/>
    <cellStyle name="Berekening 2 2 78 7" xfId="3530"/>
    <cellStyle name="Berekening 2 2 79" xfId="3531"/>
    <cellStyle name="Berekening 2 2 79 2" xfId="3532"/>
    <cellStyle name="Berekening 2 2 79 2 2" xfId="3533"/>
    <cellStyle name="Berekening 2 2 79 2 3" xfId="3534"/>
    <cellStyle name="Berekening 2 2 79 2 3 2" xfId="3535"/>
    <cellStyle name="Berekening 2 2 79 2 4" xfId="3536"/>
    <cellStyle name="Berekening 2 2 79 2 5" xfId="3537"/>
    <cellStyle name="Berekening 2 2 79 2 6" xfId="3538"/>
    <cellStyle name="Berekening 2 2 79 3" xfId="3539"/>
    <cellStyle name="Berekening 2 2 79 4" xfId="3540"/>
    <cellStyle name="Berekening 2 2 79 4 2" xfId="3541"/>
    <cellStyle name="Berekening 2 2 79 5" xfId="3542"/>
    <cellStyle name="Berekening 2 2 79 6" xfId="3543"/>
    <cellStyle name="Berekening 2 2 79 7" xfId="3544"/>
    <cellStyle name="Berekening 2 2 8" xfId="3545"/>
    <cellStyle name="Berekening 2 2 8 2" xfId="3546"/>
    <cellStyle name="Berekening 2 2 8 2 2" xfId="3547"/>
    <cellStyle name="Berekening 2 2 8 2 3" xfId="3548"/>
    <cellStyle name="Berekening 2 2 8 2 3 2" xfId="3549"/>
    <cellStyle name="Berekening 2 2 8 2 4" xfId="3550"/>
    <cellStyle name="Berekening 2 2 8 2 5" xfId="3551"/>
    <cellStyle name="Berekening 2 2 8 2 6" xfId="3552"/>
    <cellStyle name="Berekening 2 2 8 3" xfId="3553"/>
    <cellStyle name="Berekening 2 2 8 4" xfId="3554"/>
    <cellStyle name="Berekening 2 2 8 4 2" xfId="3555"/>
    <cellStyle name="Berekening 2 2 8 5" xfId="3556"/>
    <cellStyle name="Berekening 2 2 8 6" xfId="3557"/>
    <cellStyle name="Berekening 2 2 8 7" xfId="3558"/>
    <cellStyle name="Berekening 2 2 80" xfId="3559"/>
    <cellStyle name="Berekening 2 2 80 2" xfId="3560"/>
    <cellStyle name="Berekening 2 2 80 3" xfId="3561"/>
    <cellStyle name="Berekening 2 2 80 3 2" xfId="3562"/>
    <cellStyle name="Berekening 2 2 80 4" xfId="3563"/>
    <cellStyle name="Berekening 2 2 80 5" xfId="3564"/>
    <cellStyle name="Berekening 2 2 80 6" xfId="3565"/>
    <cellStyle name="Berekening 2 2 81" xfId="3566"/>
    <cellStyle name="Berekening 2 2 82" xfId="3567"/>
    <cellStyle name="Berekening 2 2 82 2" xfId="3568"/>
    <cellStyle name="Berekening 2 2 83" xfId="3569"/>
    <cellStyle name="Berekening 2 2 84" xfId="3570"/>
    <cellStyle name="Berekening 2 2 85" xfId="3571"/>
    <cellStyle name="Berekening 2 2 9" xfId="3572"/>
    <cellStyle name="Berekening 2 2 9 2" xfId="3573"/>
    <cellStyle name="Berekening 2 2 9 2 2" xfId="3574"/>
    <cellStyle name="Berekening 2 2 9 2 3" xfId="3575"/>
    <cellStyle name="Berekening 2 2 9 2 3 2" xfId="3576"/>
    <cellStyle name="Berekening 2 2 9 2 4" xfId="3577"/>
    <cellStyle name="Berekening 2 2 9 2 5" xfId="3578"/>
    <cellStyle name="Berekening 2 2 9 2 6" xfId="3579"/>
    <cellStyle name="Berekening 2 2 9 3" xfId="3580"/>
    <cellStyle name="Berekening 2 2 9 4" xfId="3581"/>
    <cellStyle name="Berekening 2 2 9 4 2" xfId="3582"/>
    <cellStyle name="Berekening 2 2 9 5" xfId="3583"/>
    <cellStyle name="Berekening 2 2 9 6" xfId="3584"/>
    <cellStyle name="Berekening 2 2 9 7" xfId="3585"/>
    <cellStyle name="Berekening 2 20" xfId="3586"/>
    <cellStyle name="Berekening 2 20 2" xfId="3587"/>
    <cellStyle name="Berekening 2 21" xfId="3588"/>
    <cellStyle name="Berekening 2 22" xfId="3589"/>
    <cellStyle name="Berekening 2 23" xfId="3590"/>
    <cellStyle name="Berekening 2 3" xfId="3591"/>
    <cellStyle name="Berekening 2 3 2" xfId="3592"/>
    <cellStyle name="Berekening 2 3 2 2" xfId="3593"/>
    <cellStyle name="Berekening 2 3 2 3" xfId="3594"/>
    <cellStyle name="Berekening 2 3 2 3 2" xfId="3595"/>
    <cellStyle name="Berekening 2 3 2 4" xfId="3596"/>
    <cellStyle name="Berekening 2 3 2 5" xfId="3597"/>
    <cellStyle name="Berekening 2 3 2 6" xfId="3598"/>
    <cellStyle name="Berekening 2 3 3" xfId="3599"/>
    <cellStyle name="Berekening 2 3 4" xfId="3600"/>
    <cellStyle name="Berekening 2 3 4 2" xfId="3601"/>
    <cellStyle name="Berekening 2 3 5" xfId="3602"/>
    <cellStyle name="Berekening 2 3 6" xfId="3603"/>
    <cellStyle name="Berekening 2 3 7" xfId="3604"/>
    <cellStyle name="Berekening 2 4" xfId="3605"/>
    <cellStyle name="Berekening 2 4 2" xfId="3606"/>
    <cellStyle name="Berekening 2 4 2 2" xfId="3607"/>
    <cellStyle name="Berekening 2 4 2 3" xfId="3608"/>
    <cellStyle name="Berekening 2 4 2 3 2" xfId="3609"/>
    <cellStyle name="Berekening 2 4 2 4" xfId="3610"/>
    <cellStyle name="Berekening 2 4 2 5" xfId="3611"/>
    <cellStyle name="Berekening 2 4 2 6" xfId="3612"/>
    <cellStyle name="Berekening 2 4 3" xfId="3613"/>
    <cellStyle name="Berekening 2 4 4" xfId="3614"/>
    <cellStyle name="Berekening 2 4 4 2" xfId="3615"/>
    <cellStyle name="Berekening 2 4 5" xfId="3616"/>
    <cellStyle name="Berekening 2 4 6" xfId="3617"/>
    <cellStyle name="Berekening 2 4 7" xfId="3618"/>
    <cellStyle name="Berekening 2 5" xfId="3619"/>
    <cellStyle name="Berekening 2 5 2" xfId="3620"/>
    <cellStyle name="Berekening 2 5 2 2" xfId="3621"/>
    <cellStyle name="Berekening 2 5 2 3" xfId="3622"/>
    <cellStyle name="Berekening 2 5 2 3 2" xfId="3623"/>
    <cellStyle name="Berekening 2 5 2 4" xfId="3624"/>
    <cellStyle name="Berekening 2 5 2 5" xfId="3625"/>
    <cellStyle name="Berekening 2 5 2 6" xfId="3626"/>
    <cellStyle name="Berekening 2 5 3" xfId="3627"/>
    <cellStyle name="Berekening 2 5 4" xfId="3628"/>
    <cellStyle name="Berekening 2 5 4 2" xfId="3629"/>
    <cellStyle name="Berekening 2 5 5" xfId="3630"/>
    <cellStyle name="Berekening 2 5 6" xfId="3631"/>
    <cellStyle name="Berekening 2 5 7" xfId="3632"/>
    <cellStyle name="Berekening 2 6" xfId="3633"/>
    <cellStyle name="Berekening 2 6 2" xfId="3634"/>
    <cellStyle name="Berekening 2 6 2 2" xfId="3635"/>
    <cellStyle name="Berekening 2 6 2 3" xfId="3636"/>
    <cellStyle name="Berekening 2 6 2 3 2" xfId="3637"/>
    <cellStyle name="Berekening 2 6 2 4" xfId="3638"/>
    <cellStyle name="Berekening 2 6 2 5" xfId="3639"/>
    <cellStyle name="Berekening 2 6 2 6" xfId="3640"/>
    <cellStyle name="Berekening 2 6 3" xfId="3641"/>
    <cellStyle name="Berekening 2 6 4" xfId="3642"/>
    <cellStyle name="Berekening 2 6 4 2" xfId="3643"/>
    <cellStyle name="Berekening 2 6 5" xfId="3644"/>
    <cellStyle name="Berekening 2 6 6" xfId="3645"/>
    <cellStyle name="Berekening 2 6 7" xfId="3646"/>
    <cellStyle name="Berekening 2 7" xfId="3647"/>
    <cellStyle name="Berekening 2 7 2" xfId="3648"/>
    <cellStyle name="Berekening 2 7 2 2" xfId="3649"/>
    <cellStyle name="Berekening 2 7 2 3" xfId="3650"/>
    <cellStyle name="Berekening 2 7 2 3 2" xfId="3651"/>
    <cellStyle name="Berekening 2 7 2 4" xfId="3652"/>
    <cellStyle name="Berekening 2 7 2 5" xfId="3653"/>
    <cellStyle name="Berekening 2 7 2 6" xfId="3654"/>
    <cellStyle name="Berekening 2 7 3" xfId="3655"/>
    <cellStyle name="Berekening 2 7 4" xfId="3656"/>
    <cellStyle name="Berekening 2 7 4 2" xfId="3657"/>
    <cellStyle name="Berekening 2 7 5" xfId="3658"/>
    <cellStyle name="Berekening 2 7 6" xfId="3659"/>
    <cellStyle name="Berekening 2 7 7" xfId="3660"/>
    <cellStyle name="Berekening 2 8" xfId="3661"/>
    <cellStyle name="Berekening 2 8 2" xfId="3662"/>
    <cellStyle name="Berekening 2 8 2 2" xfId="3663"/>
    <cellStyle name="Berekening 2 8 2 3" xfId="3664"/>
    <cellStyle name="Berekening 2 8 2 3 2" xfId="3665"/>
    <cellStyle name="Berekening 2 8 2 4" xfId="3666"/>
    <cellStyle name="Berekening 2 8 2 5" xfId="3667"/>
    <cellStyle name="Berekening 2 8 2 6" xfId="3668"/>
    <cellStyle name="Berekening 2 8 3" xfId="3669"/>
    <cellStyle name="Berekening 2 8 4" xfId="3670"/>
    <cellStyle name="Berekening 2 8 4 2" xfId="3671"/>
    <cellStyle name="Berekening 2 8 5" xfId="3672"/>
    <cellStyle name="Berekening 2 8 6" xfId="3673"/>
    <cellStyle name="Berekening 2 8 7" xfId="3674"/>
    <cellStyle name="Berekening 2 9" xfId="3675"/>
    <cellStyle name="Berekening 2 9 2" xfId="3676"/>
    <cellStyle name="Berekening 2 9 2 2" xfId="3677"/>
    <cellStyle name="Berekening 2 9 2 3" xfId="3678"/>
    <cellStyle name="Berekening 2 9 2 3 2" xfId="3679"/>
    <cellStyle name="Berekening 2 9 2 4" xfId="3680"/>
    <cellStyle name="Berekening 2 9 2 5" xfId="3681"/>
    <cellStyle name="Berekening 2 9 2 6" xfId="3682"/>
    <cellStyle name="Berekening 2 9 3" xfId="3683"/>
    <cellStyle name="Berekening 2 9 4" xfId="3684"/>
    <cellStyle name="Berekening 2 9 4 2" xfId="3685"/>
    <cellStyle name="Berekening 2 9 5" xfId="3686"/>
    <cellStyle name="Berekening 2 9 6" xfId="3687"/>
    <cellStyle name="Berekening 2 9 7" xfId="3688"/>
    <cellStyle name="Berekening 3" xfId="3689"/>
    <cellStyle name="Berekening 3 10" xfId="3690"/>
    <cellStyle name="Berekening 3 10 2" xfId="3691"/>
    <cellStyle name="Berekening 3 10 2 2" xfId="3692"/>
    <cellStyle name="Berekening 3 10 2 3" xfId="3693"/>
    <cellStyle name="Berekening 3 10 2 3 2" xfId="3694"/>
    <cellStyle name="Berekening 3 10 2 4" xfId="3695"/>
    <cellStyle name="Berekening 3 10 2 5" xfId="3696"/>
    <cellStyle name="Berekening 3 10 2 6" xfId="3697"/>
    <cellStyle name="Berekening 3 10 3" xfId="3698"/>
    <cellStyle name="Berekening 3 10 4" xfId="3699"/>
    <cellStyle name="Berekening 3 10 4 2" xfId="3700"/>
    <cellStyle name="Berekening 3 10 5" xfId="3701"/>
    <cellStyle name="Berekening 3 10 6" xfId="3702"/>
    <cellStyle name="Berekening 3 10 7" xfId="3703"/>
    <cellStyle name="Berekening 3 11" xfId="3704"/>
    <cellStyle name="Berekening 3 11 2" xfId="3705"/>
    <cellStyle name="Berekening 3 11 2 2" xfId="3706"/>
    <cellStyle name="Berekening 3 11 2 3" xfId="3707"/>
    <cellStyle name="Berekening 3 11 2 3 2" xfId="3708"/>
    <cellStyle name="Berekening 3 11 2 4" xfId="3709"/>
    <cellStyle name="Berekening 3 11 2 5" xfId="3710"/>
    <cellStyle name="Berekening 3 11 2 6" xfId="3711"/>
    <cellStyle name="Berekening 3 11 3" xfId="3712"/>
    <cellStyle name="Berekening 3 11 4" xfId="3713"/>
    <cellStyle name="Berekening 3 11 4 2" xfId="3714"/>
    <cellStyle name="Berekening 3 11 5" xfId="3715"/>
    <cellStyle name="Berekening 3 11 6" xfId="3716"/>
    <cellStyle name="Berekening 3 11 7" xfId="3717"/>
    <cellStyle name="Berekening 3 12" xfId="3718"/>
    <cellStyle name="Berekening 3 12 2" xfId="3719"/>
    <cellStyle name="Berekening 3 12 2 2" xfId="3720"/>
    <cellStyle name="Berekening 3 12 2 3" xfId="3721"/>
    <cellStyle name="Berekening 3 12 2 3 2" xfId="3722"/>
    <cellStyle name="Berekening 3 12 2 4" xfId="3723"/>
    <cellStyle name="Berekening 3 12 2 5" xfId="3724"/>
    <cellStyle name="Berekening 3 12 2 6" xfId="3725"/>
    <cellStyle name="Berekening 3 12 3" xfId="3726"/>
    <cellStyle name="Berekening 3 12 4" xfId="3727"/>
    <cellStyle name="Berekening 3 12 4 2" xfId="3728"/>
    <cellStyle name="Berekening 3 12 5" xfId="3729"/>
    <cellStyle name="Berekening 3 12 6" xfId="3730"/>
    <cellStyle name="Berekening 3 12 7" xfId="3731"/>
    <cellStyle name="Berekening 3 13" xfId="3732"/>
    <cellStyle name="Berekening 3 13 2" xfId="3733"/>
    <cellStyle name="Berekening 3 13 2 2" xfId="3734"/>
    <cellStyle name="Berekening 3 13 2 3" xfId="3735"/>
    <cellStyle name="Berekening 3 13 2 3 2" xfId="3736"/>
    <cellStyle name="Berekening 3 13 2 4" xfId="3737"/>
    <cellStyle name="Berekening 3 13 2 5" xfId="3738"/>
    <cellStyle name="Berekening 3 13 2 6" xfId="3739"/>
    <cellStyle name="Berekening 3 13 3" xfId="3740"/>
    <cellStyle name="Berekening 3 13 4" xfId="3741"/>
    <cellStyle name="Berekening 3 13 4 2" xfId="3742"/>
    <cellStyle name="Berekening 3 13 5" xfId="3743"/>
    <cellStyle name="Berekening 3 13 6" xfId="3744"/>
    <cellStyle name="Berekening 3 13 7" xfId="3745"/>
    <cellStyle name="Berekening 3 14" xfId="3746"/>
    <cellStyle name="Berekening 3 14 2" xfId="3747"/>
    <cellStyle name="Berekening 3 14 2 2" xfId="3748"/>
    <cellStyle name="Berekening 3 14 2 3" xfId="3749"/>
    <cellStyle name="Berekening 3 14 2 3 2" xfId="3750"/>
    <cellStyle name="Berekening 3 14 2 4" xfId="3751"/>
    <cellStyle name="Berekening 3 14 2 5" xfId="3752"/>
    <cellStyle name="Berekening 3 14 2 6" xfId="3753"/>
    <cellStyle name="Berekening 3 14 3" xfId="3754"/>
    <cellStyle name="Berekening 3 14 4" xfId="3755"/>
    <cellStyle name="Berekening 3 14 4 2" xfId="3756"/>
    <cellStyle name="Berekening 3 14 5" xfId="3757"/>
    <cellStyle name="Berekening 3 14 6" xfId="3758"/>
    <cellStyle name="Berekening 3 14 7" xfId="3759"/>
    <cellStyle name="Berekening 3 15" xfId="3760"/>
    <cellStyle name="Berekening 3 15 2" xfId="3761"/>
    <cellStyle name="Berekening 3 15 2 2" xfId="3762"/>
    <cellStyle name="Berekening 3 15 2 3" xfId="3763"/>
    <cellStyle name="Berekening 3 15 2 3 2" xfId="3764"/>
    <cellStyle name="Berekening 3 15 2 4" xfId="3765"/>
    <cellStyle name="Berekening 3 15 2 5" xfId="3766"/>
    <cellStyle name="Berekening 3 15 2 6" xfId="3767"/>
    <cellStyle name="Berekening 3 15 3" xfId="3768"/>
    <cellStyle name="Berekening 3 15 4" xfId="3769"/>
    <cellStyle name="Berekening 3 15 4 2" xfId="3770"/>
    <cellStyle name="Berekening 3 15 5" xfId="3771"/>
    <cellStyle name="Berekening 3 15 6" xfId="3772"/>
    <cellStyle name="Berekening 3 15 7" xfId="3773"/>
    <cellStyle name="Berekening 3 16" xfId="3774"/>
    <cellStyle name="Berekening 3 16 2" xfId="3775"/>
    <cellStyle name="Berekening 3 16 2 2" xfId="3776"/>
    <cellStyle name="Berekening 3 16 2 3" xfId="3777"/>
    <cellStyle name="Berekening 3 16 2 3 2" xfId="3778"/>
    <cellStyle name="Berekening 3 16 2 4" xfId="3779"/>
    <cellStyle name="Berekening 3 16 2 5" xfId="3780"/>
    <cellStyle name="Berekening 3 16 2 6" xfId="3781"/>
    <cellStyle name="Berekening 3 16 3" xfId="3782"/>
    <cellStyle name="Berekening 3 16 4" xfId="3783"/>
    <cellStyle name="Berekening 3 16 4 2" xfId="3784"/>
    <cellStyle name="Berekening 3 16 5" xfId="3785"/>
    <cellStyle name="Berekening 3 16 6" xfId="3786"/>
    <cellStyle name="Berekening 3 16 7" xfId="3787"/>
    <cellStyle name="Berekening 3 17" xfId="3788"/>
    <cellStyle name="Berekening 3 17 2" xfId="3789"/>
    <cellStyle name="Berekening 3 17 2 2" xfId="3790"/>
    <cellStyle name="Berekening 3 17 2 3" xfId="3791"/>
    <cellStyle name="Berekening 3 17 2 3 2" xfId="3792"/>
    <cellStyle name="Berekening 3 17 2 4" xfId="3793"/>
    <cellStyle name="Berekening 3 17 2 5" xfId="3794"/>
    <cellStyle name="Berekening 3 17 2 6" xfId="3795"/>
    <cellStyle name="Berekening 3 17 3" xfId="3796"/>
    <cellStyle name="Berekening 3 17 4" xfId="3797"/>
    <cellStyle name="Berekening 3 17 4 2" xfId="3798"/>
    <cellStyle name="Berekening 3 17 5" xfId="3799"/>
    <cellStyle name="Berekening 3 17 6" xfId="3800"/>
    <cellStyle name="Berekening 3 17 7" xfId="3801"/>
    <cellStyle name="Berekening 3 18" xfId="3802"/>
    <cellStyle name="Berekening 3 18 2" xfId="3803"/>
    <cellStyle name="Berekening 3 18 3" xfId="3804"/>
    <cellStyle name="Berekening 3 18 3 2" xfId="3805"/>
    <cellStyle name="Berekening 3 18 4" xfId="3806"/>
    <cellStyle name="Berekening 3 18 5" xfId="3807"/>
    <cellStyle name="Berekening 3 18 6" xfId="3808"/>
    <cellStyle name="Berekening 3 19" xfId="3809"/>
    <cellStyle name="Berekening 3 2" xfId="3810"/>
    <cellStyle name="Berekening 3 2 10" xfId="3811"/>
    <cellStyle name="Berekening 3 2 10 2" xfId="3812"/>
    <cellStyle name="Berekening 3 2 10 2 2" xfId="3813"/>
    <cellStyle name="Berekening 3 2 10 2 3" xfId="3814"/>
    <cellStyle name="Berekening 3 2 10 2 3 2" xfId="3815"/>
    <cellStyle name="Berekening 3 2 10 2 4" xfId="3816"/>
    <cellStyle name="Berekening 3 2 10 2 5" xfId="3817"/>
    <cellStyle name="Berekening 3 2 10 2 6" xfId="3818"/>
    <cellStyle name="Berekening 3 2 10 3" xfId="3819"/>
    <cellStyle name="Berekening 3 2 10 4" xfId="3820"/>
    <cellStyle name="Berekening 3 2 10 4 2" xfId="3821"/>
    <cellStyle name="Berekening 3 2 10 5" xfId="3822"/>
    <cellStyle name="Berekening 3 2 10 6" xfId="3823"/>
    <cellStyle name="Berekening 3 2 10 7" xfId="3824"/>
    <cellStyle name="Berekening 3 2 11" xfId="3825"/>
    <cellStyle name="Berekening 3 2 11 2" xfId="3826"/>
    <cellStyle name="Berekening 3 2 11 2 2" xfId="3827"/>
    <cellStyle name="Berekening 3 2 11 2 3" xfId="3828"/>
    <cellStyle name="Berekening 3 2 11 2 3 2" xfId="3829"/>
    <cellStyle name="Berekening 3 2 11 2 4" xfId="3830"/>
    <cellStyle name="Berekening 3 2 11 2 5" xfId="3831"/>
    <cellStyle name="Berekening 3 2 11 2 6" xfId="3832"/>
    <cellStyle name="Berekening 3 2 11 3" xfId="3833"/>
    <cellStyle name="Berekening 3 2 11 4" xfId="3834"/>
    <cellStyle name="Berekening 3 2 11 4 2" xfId="3835"/>
    <cellStyle name="Berekening 3 2 11 5" xfId="3836"/>
    <cellStyle name="Berekening 3 2 11 6" xfId="3837"/>
    <cellStyle name="Berekening 3 2 11 7" xfId="3838"/>
    <cellStyle name="Berekening 3 2 12" xfId="3839"/>
    <cellStyle name="Berekening 3 2 12 2" xfId="3840"/>
    <cellStyle name="Berekening 3 2 12 2 2" xfId="3841"/>
    <cellStyle name="Berekening 3 2 12 2 3" xfId="3842"/>
    <cellStyle name="Berekening 3 2 12 2 3 2" xfId="3843"/>
    <cellStyle name="Berekening 3 2 12 2 4" xfId="3844"/>
    <cellStyle name="Berekening 3 2 12 2 5" xfId="3845"/>
    <cellStyle name="Berekening 3 2 12 2 6" xfId="3846"/>
    <cellStyle name="Berekening 3 2 12 3" xfId="3847"/>
    <cellStyle name="Berekening 3 2 12 4" xfId="3848"/>
    <cellStyle name="Berekening 3 2 12 4 2" xfId="3849"/>
    <cellStyle name="Berekening 3 2 12 5" xfId="3850"/>
    <cellStyle name="Berekening 3 2 12 6" xfId="3851"/>
    <cellStyle name="Berekening 3 2 12 7" xfId="3852"/>
    <cellStyle name="Berekening 3 2 13" xfId="3853"/>
    <cellStyle name="Berekening 3 2 13 2" xfId="3854"/>
    <cellStyle name="Berekening 3 2 13 2 2" xfId="3855"/>
    <cellStyle name="Berekening 3 2 13 2 3" xfId="3856"/>
    <cellStyle name="Berekening 3 2 13 2 3 2" xfId="3857"/>
    <cellStyle name="Berekening 3 2 13 2 4" xfId="3858"/>
    <cellStyle name="Berekening 3 2 13 2 5" xfId="3859"/>
    <cellStyle name="Berekening 3 2 13 2 6" xfId="3860"/>
    <cellStyle name="Berekening 3 2 13 3" xfId="3861"/>
    <cellStyle name="Berekening 3 2 13 4" xfId="3862"/>
    <cellStyle name="Berekening 3 2 13 4 2" xfId="3863"/>
    <cellStyle name="Berekening 3 2 13 5" xfId="3864"/>
    <cellStyle name="Berekening 3 2 13 6" xfId="3865"/>
    <cellStyle name="Berekening 3 2 13 7" xfId="3866"/>
    <cellStyle name="Berekening 3 2 14" xfId="3867"/>
    <cellStyle name="Berekening 3 2 14 2" xfId="3868"/>
    <cellStyle name="Berekening 3 2 14 2 2" xfId="3869"/>
    <cellStyle name="Berekening 3 2 14 2 3" xfId="3870"/>
    <cellStyle name="Berekening 3 2 14 2 3 2" xfId="3871"/>
    <cellStyle name="Berekening 3 2 14 2 4" xfId="3872"/>
    <cellStyle name="Berekening 3 2 14 2 5" xfId="3873"/>
    <cellStyle name="Berekening 3 2 14 2 6" xfId="3874"/>
    <cellStyle name="Berekening 3 2 14 3" xfId="3875"/>
    <cellStyle name="Berekening 3 2 14 4" xfId="3876"/>
    <cellStyle name="Berekening 3 2 14 4 2" xfId="3877"/>
    <cellStyle name="Berekening 3 2 14 5" xfId="3878"/>
    <cellStyle name="Berekening 3 2 14 6" xfId="3879"/>
    <cellStyle name="Berekening 3 2 14 7" xfId="3880"/>
    <cellStyle name="Berekening 3 2 15" xfId="3881"/>
    <cellStyle name="Berekening 3 2 15 2" xfId="3882"/>
    <cellStyle name="Berekening 3 2 15 2 2" xfId="3883"/>
    <cellStyle name="Berekening 3 2 15 2 3" xfId="3884"/>
    <cellStyle name="Berekening 3 2 15 2 3 2" xfId="3885"/>
    <cellStyle name="Berekening 3 2 15 2 4" xfId="3886"/>
    <cellStyle name="Berekening 3 2 15 2 5" xfId="3887"/>
    <cellStyle name="Berekening 3 2 15 2 6" xfId="3888"/>
    <cellStyle name="Berekening 3 2 15 3" xfId="3889"/>
    <cellStyle name="Berekening 3 2 15 4" xfId="3890"/>
    <cellStyle name="Berekening 3 2 15 4 2" xfId="3891"/>
    <cellStyle name="Berekening 3 2 15 5" xfId="3892"/>
    <cellStyle name="Berekening 3 2 15 6" xfId="3893"/>
    <cellStyle name="Berekening 3 2 15 7" xfId="3894"/>
    <cellStyle name="Berekening 3 2 16" xfId="3895"/>
    <cellStyle name="Berekening 3 2 16 2" xfId="3896"/>
    <cellStyle name="Berekening 3 2 16 2 2" xfId="3897"/>
    <cellStyle name="Berekening 3 2 16 2 3" xfId="3898"/>
    <cellStyle name="Berekening 3 2 16 2 3 2" xfId="3899"/>
    <cellStyle name="Berekening 3 2 16 2 4" xfId="3900"/>
    <cellStyle name="Berekening 3 2 16 2 5" xfId="3901"/>
    <cellStyle name="Berekening 3 2 16 2 6" xfId="3902"/>
    <cellStyle name="Berekening 3 2 16 3" xfId="3903"/>
    <cellStyle name="Berekening 3 2 16 4" xfId="3904"/>
    <cellStyle name="Berekening 3 2 16 4 2" xfId="3905"/>
    <cellStyle name="Berekening 3 2 16 5" xfId="3906"/>
    <cellStyle name="Berekening 3 2 16 6" xfId="3907"/>
    <cellStyle name="Berekening 3 2 16 7" xfId="3908"/>
    <cellStyle name="Berekening 3 2 17" xfId="3909"/>
    <cellStyle name="Berekening 3 2 17 2" xfId="3910"/>
    <cellStyle name="Berekening 3 2 17 2 2" xfId="3911"/>
    <cellStyle name="Berekening 3 2 17 2 3" xfId="3912"/>
    <cellStyle name="Berekening 3 2 17 2 3 2" xfId="3913"/>
    <cellStyle name="Berekening 3 2 17 2 4" xfId="3914"/>
    <cellStyle name="Berekening 3 2 17 2 5" xfId="3915"/>
    <cellStyle name="Berekening 3 2 17 2 6" xfId="3916"/>
    <cellStyle name="Berekening 3 2 17 3" xfId="3917"/>
    <cellStyle name="Berekening 3 2 17 4" xfId="3918"/>
    <cellStyle name="Berekening 3 2 17 4 2" xfId="3919"/>
    <cellStyle name="Berekening 3 2 17 5" xfId="3920"/>
    <cellStyle name="Berekening 3 2 17 6" xfId="3921"/>
    <cellStyle name="Berekening 3 2 17 7" xfId="3922"/>
    <cellStyle name="Berekening 3 2 18" xfId="3923"/>
    <cellStyle name="Berekening 3 2 18 2" xfId="3924"/>
    <cellStyle name="Berekening 3 2 18 2 2" xfId="3925"/>
    <cellStyle name="Berekening 3 2 18 2 3" xfId="3926"/>
    <cellStyle name="Berekening 3 2 18 2 3 2" xfId="3927"/>
    <cellStyle name="Berekening 3 2 18 2 4" xfId="3928"/>
    <cellStyle name="Berekening 3 2 18 2 5" xfId="3929"/>
    <cellStyle name="Berekening 3 2 18 2 6" xfId="3930"/>
    <cellStyle name="Berekening 3 2 18 3" xfId="3931"/>
    <cellStyle name="Berekening 3 2 18 4" xfId="3932"/>
    <cellStyle name="Berekening 3 2 18 4 2" xfId="3933"/>
    <cellStyle name="Berekening 3 2 18 5" xfId="3934"/>
    <cellStyle name="Berekening 3 2 18 6" xfId="3935"/>
    <cellStyle name="Berekening 3 2 18 7" xfId="3936"/>
    <cellStyle name="Berekening 3 2 19" xfId="3937"/>
    <cellStyle name="Berekening 3 2 19 2" xfId="3938"/>
    <cellStyle name="Berekening 3 2 19 2 2" xfId="3939"/>
    <cellStyle name="Berekening 3 2 19 2 3" xfId="3940"/>
    <cellStyle name="Berekening 3 2 19 2 3 2" xfId="3941"/>
    <cellStyle name="Berekening 3 2 19 2 4" xfId="3942"/>
    <cellStyle name="Berekening 3 2 19 2 5" xfId="3943"/>
    <cellStyle name="Berekening 3 2 19 2 6" xfId="3944"/>
    <cellStyle name="Berekening 3 2 19 3" xfId="3945"/>
    <cellStyle name="Berekening 3 2 19 4" xfId="3946"/>
    <cellStyle name="Berekening 3 2 19 4 2" xfId="3947"/>
    <cellStyle name="Berekening 3 2 19 5" xfId="3948"/>
    <cellStyle name="Berekening 3 2 19 6" xfId="3949"/>
    <cellStyle name="Berekening 3 2 19 7" xfId="3950"/>
    <cellStyle name="Berekening 3 2 2" xfId="3951"/>
    <cellStyle name="Berekening 3 2 2 2" xfId="3952"/>
    <cellStyle name="Berekening 3 2 2 2 2" xfId="3953"/>
    <cellStyle name="Berekening 3 2 2 2 3" xfId="3954"/>
    <cellStyle name="Berekening 3 2 2 2 3 2" xfId="3955"/>
    <cellStyle name="Berekening 3 2 2 2 4" xfId="3956"/>
    <cellStyle name="Berekening 3 2 2 2 5" xfId="3957"/>
    <cellStyle name="Berekening 3 2 2 2 6" xfId="3958"/>
    <cellStyle name="Berekening 3 2 2 3" xfId="3959"/>
    <cellStyle name="Berekening 3 2 2 4" xfId="3960"/>
    <cellStyle name="Berekening 3 2 2 4 2" xfId="3961"/>
    <cellStyle name="Berekening 3 2 2 5" xfId="3962"/>
    <cellStyle name="Berekening 3 2 2 6" xfId="3963"/>
    <cellStyle name="Berekening 3 2 2 7" xfId="3964"/>
    <cellStyle name="Berekening 3 2 20" xfId="3965"/>
    <cellStyle name="Berekening 3 2 20 2" xfId="3966"/>
    <cellStyle name="Berekening 3 2 20 2 2" xfId="3967"/>
    <cellStyle name="Berekening 3 2 20 2 3" xfId="3968"/>
    <cellStyle name="Berekening 3 2 20 2 3 2" xfId="3969"/>
    <cellStyle name="Berekening 3 2 20 2 4" xfId="3970"/>
    <cellStyle name="Berekening 3 2 20 2 5" xfId="3971"/>
    <cellStyle name="Berekening 3 2 20 2 6" xfId="3972"/>
    <cellStyle name="Berekening 3 2 20 3" xfId="3973"/>
    <cellStyle name="Berekening 3 2 20 4" xfId="3974"/>
    <cellStyle name="Berekening 3 2 20 4 2" xfId="3975"/>
    <cellStyle name="Berekening 3 2 20 5" xfId="3976"/>
    <cellStyle name="Berekening 3 2 20 6" xfId="3977"/>
    <cellStyle name="Berekening 3 2 20 7" xfId="3978"/>
    <cellStyle name="Berekening 3 2 21" xfId="3979"/>
    <cellStyle name="Berekening 3 2 21 2" xfId="3980"/>
    <cellStyle name="Berekening 3 2 21 2 2" xfId="3981"/>
    <cellStyle name="Berekening 3 2 21 2 3" xfId="3982"/>
    <cellStyle name="Berekening 3 2 21 2 3 2" xfId="3983"/>
    <cellStyle name="Berekening 3 2 21 2 4" xfId="3984"/>
    <cellStyle name="Berekening 3 2 21 2 5" xfId="3985"/>
    <cellStyle name="Berekening 3 2 21 2 6" xfId="3986"/>
    <cellStyle name="Berekening 3 2 21 3" xfId="3987"/>
    <cellStyle name="Berekening 3 2 21 4" xfId="3988"/>
    <cellStyle name="Berekening 3 2 21 4 2" xfId="3989"/>
    <cellStyle name="Berekening 3 2 21 5" xfId="3990"/>
    <cellStyle name="Berekening 3 2 21 6" xfId="3991"/>
    <cellStyle name="Berekening 3 2 21 7" xfId="3992"/>
    <cellStyle name="Berekening 3 2 22" xfId="3993"/>
    <cellStyle name="Berekening 3 2 22 2" xfId="3994"/>
    <cellStyle name="Berekening 3 2 22 2 2" xfId="3995"/>
    <cellStyle name="Berekening 3 2 22 2 3" xfId="3996"/>
    <cellStyle name="Berekening 3 2 22 2 3 2" xfId="3997"/>
    <cellStyle name="Berekening 3 2 22 2 4" xfId="3998"/>
    <cellStyle name="Berekening 3 2 22 2 5" xfId="3999"/>
    <cellStyle name="Berekening 3 2 22 2 6" xfId="4000"/>
    <cellStyle name="Berekening 3 2 22 3" xfId="4001"/>
    <cellStyle name="Berekening 3 2 22 4" xfId="4002"/>
    <cellStyle name="Berekening 3 2 22 4 2" xfId="4003"/>
    <cellStyle name="Berekening 3 2 22 5" xfId="4004"/>
    <cellStyle name="Berekening 3 2 22 6" xfId="4005"/>
    <cellStyle name="Berekening 3 2 22 7" xfId="4006"/>
    <cellStyle name="Berekening 3 2 23" xfId="4007"/>
    <cellStyle name="Berekening 3 2 23 2" xfId="4008"/>
    <cellStyle name="Berekening 3 2 23 2 2" xfId="4009"/>
    <cellStyle name="Berekening 3 2 23 2 3" xfId="4010"/>
    <cellStyle name="Berekening 3 2 23 2 3 2" xfId="4011"/>
    <cellStyle name="Berekening 3 2 23 2 4" xfId="4012"/>
    <cellStyle name="Berekening 3 2 23 2 5" xfId="4013"/>
    <cellStyle name="Berekening 3 2 23 2 6" xfId="4014"/>
    <cellStyle name="Berekening 3 2 23 3" xfId="4015"/>
    <cellStyle name="Berekening 3 2 23 4" xfId="4016"/>
    <cellStyle name="Berekening 3 2 23 4 2" xfId="4017"/>
    <cellStyle name="Berekening 3 2 23 5" xfId="4018"/>
    <cellStyle name="Berekening 3 2 23 6" xfId="4019"/>
    <cellStyle name="Berekening 3 2 23 7" xfId="4020"/>
    <cellStyle name="Berekening 3 2 24" xfId="4021"/>
    <cellStyle name="Berekening 3 2 24 2" xfId="4022"/>
    <cellStyle name="Berekening 3 2 24 2 2" xfId="4023"/>
    <cellStyle name="Berekening 3 2 24 2 3" xfId="4024"/>
    <cellStyle name="Berekening 3 2 24 2 3 2" xfId="4025"/>
    <cellStyle name="Berekening 3 2 24 2 4" xfId="4026"/>
    <cellStyle name="Berekening 3 2 24 2 5" xfId="4027"/>
    <cellStyle name="Berekening 3 2 24 2 6" xfId="4028"/>
    <cellStyle name="Berekening 3 2 24 3" xfId="4029"/>
    <cellStyle name="Berekening 3 2 24 4" xfId="4030"/>
    <cellStyle name="Berekening 3 2 24 4 2" xfId="4031"/>
    <cellStyle name="Berekening 3 2 24 5" xfId="4032"/>
    <cellStyle name="Berekening 3 2 24 6" xfId="4033"/>
    <cellStyle name="Berekening 3 2 24 7" xfId="4034"/>
    <cellStyle name="Berekening 3 2 25" xfId="4035"/>
    <cellStyle name="Berekening 3 2 25 2" xfId="4036"/>
    <cellStyle name="Berekening 3 2 25 2 2" xfId="4037"/>
    <cellStyle name="Berekening 3 2 25 2 3" xfId="4038"/>
    <cellStyle name="Berekening 3 2 25 2 3 2" xfId="4039"/>
    <cellStyle name="Berekening 3 2 25 2 4" xfId="4040"/>
    <cellStyle name="Berekening 3 2 25 2 5" xfId="4041"/>
    <cellStyle name="Berekening 3 2 25 2 6" xfId="4042"/>
    <cellStyle name="Berekening 3 2 25 3" xfId="4043"/>
    <cellStyle name="Berekening 3 2 25 4" xfId="4044"/>
    <cellStyle name="Berekening 3 2 25 4 2" xfId="4045"/>
    <cellStyle name="Berekening 3 2 25 5" xfId="4046"/>
    <cellStyle name="Berekening 3 2 25 6" xfId="4047"/>
    <cellStyle name="Berekening 3 2 25 7" xfId="4048"/>
    <cellStyle name="Berekening 3 2 26" xfId="4049"/>
    <cellStyle name="Berekening 3 2 26 2" xfId="4050"/>
    <cellStyle name="Berekening 3 2 26 2 2" xfId="4051"/>
    <cellStyle name="Berekening 3 2 26 2 3" xfId="4052"/>
    <cellStyle name="Berekening 3 2 26 2 3 2" xfId="4053"/>
    <cellStyle name="Berekening 3 2 26 2 4" xfId="4054"/>
    <cellStyle name="Berekening 3 2 26 2 5" xfId="4055"/>
    <cellStyle name="Berekening 3 2 26 2 6" xfId="4056"/>
    <cellStyle name="Berekening 3 2 26 3" xfId="4057"/>
    <cellStyle name="Berekening 3 2 26 4" xfId="4058"/>
    <cellStyle name="Berekening 3 2 26 4 2" xfId="4059"/>
    <cellStyle name="Berekening 3 2 26 5" xfId="4060"/>
    <cellStyle name="Berekening 3 2 26 6" xfId="4061"/>
    <cellStyle name="Berekening 3 2 26 7" xfId="4062"/>
    <cellStyle name="Berekening 3 2 27" xfId="4063"/>
    <cellStyle name="Berekening 3 2 27 2" xfId="4064"/>
    <cellStyle name="Berekening 3 2 27 2 2" xfId="4065"/>
    <cellStyle name="Berekening 3 2 27 2 3" xfId="4066"/>
    <cellStyle name="Berekening 3 2 27 2 3 2" xfId="4067"/>
    <cellStyle name="Berekening 3 2 27 2 4" xfId="4068"/>
    <cellStyle name="Berekening 3 2 27 2 5" xfId="4069"/>
    <cellStyle name="Berekening 3 2 27 2 6" xfId="4070"/>
    <cellStyle name="Berekening 3 2 27 3" xfId="4071"/>
    <cellStyle name="Berekening 3 2 27 4" xfId="4072"/>
    <cellStyle name="Berekening 3 2 27 4 2" xfId="4073"/>
    <cellStyle name="Berekening 3 2 27 5" xfId="4074"/>
    <cellStyle name="Berekening 3 2 27 6" xfId="4075"/>
    <cellStyle name="Berekening 3 2 27 7" xfId="4076"/>
    <cellStyle name="Berekening 3 2 28" xfId="4077"/>
    <cellStyle name="Berekening 3 2 28 2" xfId="4078"/>
    <cellStyle name="Berekening 3 2 28 2 2" xfId="4079"/>
    <cellStyle name="Berekening 3 2 28 2 3" xfId="4080"/>
    <cellStyle name="Berekening 3 2 28 2 3 2" xfId="4081"/>
    <cellStyle name="Berekening 3 2 28 2 4" xfId="4082"/>
    <cellStyle name="Berekening 3 2 28 2 5" xfId="4083"/>
    <cellStyle name="Berekening 3 2 28 2 6" xfId="4084"/>
    <cellStyle name="Berekening 3 2 28 3" xfId="4085"/>
    <cellStyle name="Berekening 3 2 28 4" xfId="4086"/>
    <cellStyle name="Berekening 3 2 28 4 2" xfId="4087"/>
    <cellStyle name="Berekening 3 2 28 5" xfId="4088"/>
    <cellStyle name="Berekening 3 2 28 6" xfId="4089"/>
    <cellStyle name="Berekening 3 2 28 7" xfId="4090"/>
    <cellStyle name="Berekening 3 2 29" xfId="4091"/>
    <cellStyle name="Berekening 3 2 29 2" xfId="4092"/>
    <cellStyle name="Berekening 3 2 29 2 2" xfId="4093"/>
    <cellStyle name="Berekening 3 2 29 2 3" xfId="4094"/>
    <cellStyle name="Berekening 3 2 29 2 3 2" xfId="4095"/>
    <cellStyle name="Berekening 3 2 29 2 4" xfId="4096"/>
    <cellStyle name="Berekening 3 2 29 2 5" xfId="4097"/>
    <cellStyle name="Berekening 3 2 29 2 6" xfId="4098"/>
    <cellStyle name="Berekening 3 2 29 3" xfId="4099"/>
    <cellStyle name="Berekening 3 2 29 4" xfId="4100"/>
    <cellStyle name="Berekening 3 2 29 4 2" xfId="4101"/>
    <cellStyle name="Berekening 3 2 29 5" xfId="4102"/>
    <cellStyle name="Berekening 3 2 29 6" xfId="4103"/>
    <cellStyle name="Berekening 3 2 29 7" xfId="4104"/>
    <cellStyle name="Berekening 3 2 3" xfId="4105"/>
    <cellStyle name="Berekening 3 2 3 2" xfId="4106"/>
    <cellStyle name="Berekening 3 2 3 2 2" xfId="4107"/>
    <cellStyle name="Berekening 3 2 3 2 3" xfId="4108"/>
    <cellStyle name="Berekening 3 2 3 2 3 2" xfId="4109"/>
    <cellStyle name="Berekening 3 2 3 2 4" xfId="4110"/>
    <cellStyle name="Berekening 3 2 3 2 5" xfId="4111"/>
    <cellStyle name="Berekening 3 2 3 2 6" xfId="4112"/>
    <cellStyle name="Berekening 3 2 3 3" xfId="4113"/>
    <cellStyle name="Berekening 3 2 3 4" xfId="4114"/>
    <cellStyle name="Berekening 3 2 3 4 2" xfId="4115"/>
    <cellStyle name="Berekening 3 2 3 5" xfId="4116"/>
    <cellStyle name="Berekening 3 2 3 6" xfId="4117"/>
    <cellStyle name="Berekening 3 2 3 7" xfId="4118"/>
    <cellStyle name="Berekening 3 2 30" xfId="4119"/>
    <cellStyle name="Berekening 3 2 30 2" xfId="4120"/>
    <cellStyle name="Berekening 3 2 30 2 2" xfId="4121"/>
    <cellStyle name="Berekening 3 2 30 2 3" xfId="4122"/>
    <cellStyle name="Berekening 3 2 30 2 3 2" xfId="4123"/>
    <cellStyle name="Berekening 3 2 30 2 4" xfId="4124"/>
    <cellStyle name="Berekening 3 2 30 2 5" xfId="4125"/>
    <cellStyle name="Berekening 3 2 30 2 6" xfId="4126"/>
    <cellStyle name="Berekening 3 2 30 3" xfId="4127"/>
    <cellStyle name="Berekening 3 2 30 4" xfId="4128"/>
    <cellStyle name="Berekening 3 2 30 4 2" xfId="4129"/>
    <cellStyle name="Berekening 3 2 30 5" xfId="4130"/>
    <cellStyle name="Berekening 3 2 30 6" xfId="4131"/>
    <cellStyle name="Berekening 3 2 30 7" xfId="4132"/>
    <cellStyle name="Berekening 3 2 31" xfId="4133"/>
    <cellStyle name="Berekening 3 2 31 2" xfId="4134"/>
    <cellStyle name="Berekening 3 2 31 2 2" xfId="4135"/>
    <cellStyle name="Berekening 3 2 31 2 3" xfId="4136"/>
    <cellStyle name="Berekening 3 2 31 2 3 2" xfId="4137"/>
    <cellStyle name="Berekening 3 2 31 2 4" xfId="4138"/>
    <cellStyle name="Berekening 3 2 31 2 5" xfId="4139"/>
    <cellStyle name="Berekening 3 2 31 2 6" xfId="4140"/>
    <cellStyle name="Berekening 3 2 31 3" xfId="4141"/>
    <cellStyle name="Berekening 3 2 31 4" xfId="4142"/>
    <cellStyle name="Berekening 3 2 31 4 2" xfId="4143"/>
    <cellStyle name="Berekening 3 2 31 5" xfId="4144"/>
    <cellStyle name="Berekening 3 2 31 6" xfId="4145"/>
    <cellStyle name="Berekening 3 2 31 7" xfId="4146"/>
    <cellStyle name="Berekening 3 2 32" xfId="4147"/>
    <cellStyle name="Berekening 3 2 32 2" xfId="4148"/>
    <cellStyle name="Berekening 3 2 32 2 2" xfId="4149"/>
    <cellStyle name="Berekening 3 2 32 2 3" xfId="4150"/>
    <cellStyle name="Berekening 3 2 32 2 3 2" xfId="4151"/>
    <cellStyle name="Berekening 3 2 32 2 4" xfId="4152"/>
    <cellStyle name="Berekening 3 2 32 2 5" xfId="4153"/>
    <cellStyle name="Berekening 3 2 32 2 6" xfId="4154"/>
    <cellStyle name="Berekening 3 2 32 3" xfId="4155"/>
    <cellStyle name="Berekening 3 2 32 4" xfId="4156"/>
    <cellStyle name="Berekening 3 2 32 4 2" xfId="4157"/>
    <cellStyle name="Berekening 3 2 32 5" xfId="4158"/>
    <cellStyle name="Berekening 3 2 32 6" xfId="4159"/>
    <cellStyle name="Berekening 3 2 32 7" xfId="4160"/>
    <cellStyle name="Berekening 3 2 33" xfId="4161"/>
    <cellStyle name="Berekening 3 2 33 2" xfId="4162"/>
    <cellStyle name="Berekening 3 2 33 2 2" xfId="4163"/>
    <cellStyle name="Berekening 3 2 33 2 3" xfId="4164"/>
    <cellStyle name="Berekening 3 2 33 2 3 2" xfId="4165"/>
    <cellStyle name="Berekening 3 2 33 2 4" xfId="4166"/>
    <cellStyle name="Berekening 3 2 33 2 5" xfId="4167"/>
    <cellStyle name="Berekening 3 2 33 2 6" xfId="4168"/>
    <cellStyle name="Berekening 3 2 33 3" xfId="4169"/>
    <cellStyle name="Berekening 3 2 33 4" xfId="4170"/>
    <cellStyle name="Berekening 3 2 33 4 2" xfId="4171"/>
    <cellStyle name="Berekening 3 2 33 5" xfId="4172"/>
    <cellStyle name="Berekening 3 2 33 6" xfId="4173"/>
    <cellStyle name="Berekening 3 2 33 7" xfId="4174"/>
    <cellStyle name="Berekening 3 2 34" xfId="4175"/>
    <cellStyle name="Berekening 3 2 34 2" xfId="4176"/>
    <cellStyle name="Berekening 3 2 34 2 2" xfId="4177"/>
    <cellStyle name="Berekening 3 2 34 2 3" xfId="4178"/>
    <cellStyle name="Berekening 3 2 34 2 3 2" xfId="4179"/>
    <cellStyle name="Berekening 3 2 34 2 4" xfId="4180"/>
    <cellStyle name="Berekening 3 2 34 2 5" xfId="4181"/>
    <cellStyle name="Berekening 3 2 34 2 6" xfId="4182"/>
    <cellStyle name="Berekening 3 2 34 3" xfId="4183"/>
    <cellStyle name="Berekening 3 2 34 4" xfId="4184"/>
    <cellStyle name="Berekening 3 2 34 4 2" xfId="4185"/>
    <cellStyle name="Berekening 3 2 34 5" xfId="4186"/>
    <cellStyle name="Berekening 3 2 34 6" xfId="4187"/>
    <cellStyle name="Berekening 3 2 34 7" xfId="4188"/>
    <cellStyle name="Berekening 3 2 35" xfId="4189"/>
    <cellStyle name="Berekening 3 2 35 2" xfId="4190"/>
    <cellStyle name="Berekening 3 2 35 2 2" xfId="4191"/>
    <cellStyle name="Berekening 3 2 35 2 3" xfId="4192"/>
    <cellStyle name="Berekening 3 2 35 2 3 2" xfId="4193"/>
    <cellStyle name="Berekening 3 2 35 2 4" xfId="4194"/>
    <cellStyle name="Berekening 3 2 35 2 5" xfId="4195"/>
    <cellStyle name="Berekening 3 2 35 2 6" xfId="4196"/>
    <cellStyle name="Berekening 3 2 35 3" xfId="4197"/>
    <cellStyle name="Berekening 3 2 35 4" xfId="4198"/>
    <cellStyle name="Berekening 3 2 35 4 2" xfId="4199"/>
    <cellStyle name="Berekening 3 2 35 5" xfId="4200"/>
    <cellStyle name="Berekening 3 2 35 6" xfId="4201"/>
    <cellStyle name="Berekening 3 2 35 7" xfId="4202"/>
    <cellStyle name="Berekening 3 2 36" xfId="4203"/>
    <cellStyle name="Berekening 3 2 36 2" xfId="4204"/>
    <cellStyle name="Berekening 3 2 36 2 2" xfId="4205"/>
    <cellStyle name="Berekening 3 2 36 2 3" xfId="4206"/>
    <cellStyle name="Berekening 3 2 36 2 3 2" xfId="4207"/>
    <cellStyle name="Berekening 3 2 36 2 4" xfId="4208"/>
    <cellStyle name="Berekening 3 2 36 2 5" xfId="4209"/>
    <cellStyle name="Berekening 3 2 36 2 6" xfId="4210"/>
    <cellStyle name="Berekening 3 2 36 3" xfId="4211"/>
    <cellStyle name="Berekening 3 2 36 4" xfId="4212"/>
    <cellStyle name="Berekening 3 2 36 4 2" xfId="4213"/>
    <cellStyle name="Berekening 3 2 36 5" xfId="4214"/>
    <cellStyle name="Berekening 3 2 36 6" xfId="4215"/>
    <cellStyle name="Berekening 3 2 36 7" xfId="4216"/>
    <cellStyle name="Berekening 3 2 37" xfId="4217"/>
    <cellStyle name="Berekening 3 2 37 2" xfId="4218"/>
    <cellStyle name="Berekening 3 2 37 2 2" xfId="4219"/>
    <cellStyle name="Berekening 3 2 37 2 3" xfId="4220"/>
    <cellStyle name="Berekening 3 2 37 2 3 2" xfId="4221"/>
    <cellStyle name="Berekening 3 2 37 2 4" xfId="4222"/>
    <cellStyle name="Berekening 3 2 37 2 5" xfId="4223"/>
    <cellStyle name="Berekening 3 2 37 2 6" xfId="4224"/>
    <cellStyle name="Berekening 3 2 37 3" xfId="4225"/>
    <cellStyle name="Berekening 3 2 37 4" xfId="4226"/>
    <cellStyle name="Berekening 3 2 37 4 2" xfId="4227"/>
    <cellStyle name="Berekening 3 2 37 5" xfId="4228"/>
    <cellStyle name="Berekening 3 2 37 6" xfId="4229"/>
    <cellStyle name="Berekening 3 2 37 7" xfId="4230"/>
    <cellStyle name="Berekening 3 2 38" xfId="4231"/>
    <cellStyle name="Berekening 3 2 38 2" xfId="4232"/>
    <cellStyle name="Berekening 3 2 38 2 2" xfId="4233"/>
    <cellStyle name="Berekening 3 2 38 2 3" xfId="4234"/>
    <cellStyle name="Berekening 3 2 38 2 3 2" xfId="4235"/>
    <cellStyle name="Berekening 3 2 38 2 4" xfId="4236"/>
    <cellStyle name="Berekening 3 2 38 2 5" xfId="4237"/>
    <cellStyle name="Berekening 3 2 38 2 6" xfId="4238"/>
    <cellStyle name="Berekening 3 2 38 3" xfId="4239"/>
    <cellStyle name="Berekening 3 2 38 4" xfId="4240"/>
    <cellStyle name="Berekening 3 2 38 4 2" xfId="4241"/>
    <cellStyle name="Berekening 3 2 38 5" xfId="4242"/>
    <cellStyle name="Berekening 3 2 38 6" xfId="4243"/>
    <cellStyle name="Berekening 3 2 38 7" xfId="4244"/>
    <cellStyle name="Berekening 3 2 39" xfId="4245"/>
    <cellStyle name="Berekening 3 2 39 2" xfId="4246"/>
    <cellStyle name="Berekening 3 2 39 2 2" xfId="4247"/>
    <cellStyle name="Berekening 3 2 39 2 3" xfId="4248"/>
    <cellStyle name="Berekening 3 2 39 2 3 2" xfId="4249"/>
    <cellStyle name="Berekening 3 2 39 2 4" xfId="4250"/>
    <cellStyle name="Berekening 3 2 39 2 5" xfId="4251"/>
    <cellStyle name="Berekening 3 2 39 2 6" xfId="4252"/>
    <cellStyle name="Berekening 3 2 39 3" xfId="4253"/>
    <cellStyle name="Berekening 3 2 39 4" xfId="4254"/>
    <cellStyle name="Berekening 3 2 39 4 2" xfId="4255"/>
    <cellStyle name="Berekening 3 2 39 5" xfId="4256"/>
    <cellStyle name="Berekening 3 2 39 6" xfId="4257"/>
    <cellStyle name="Berekening 3 2 39 7" xfId="4258"/>
    <cellStyle name="Berekening 3 2 4" xfId="4259"/>
    <cellStyle name="Berekening 3 2 4 2" xfId="4260"/>
    <cellStyle name="Berekening 3 2 4 2 2" xfId="4261"/>
    <cellStyle name="Berekening 3 2 4 2 3" xfId="4262"/>
    <cellStyle name="Berekening 3 2 4 2 3 2" xfId="4263"/>
    <cellStyle name="Berekening 3 2 4 2 4" xfId="4264"/>
    <cellStyle name="Berekening 3 2 4 2 5" xfId="4265"/>
    <cellStyle name="Berekening 3 2 4 2 6" xfId="4266"/>
    <cellStyle name="Berekening 3 2 4 3" xfId="4267"/>
    <cellStyle name="Berekening 3 2 4 4" xfId="4268"/>
    <cellStyle name="Berekening 3 2 4 4 2" xfId="4269"/>
    <cellStyle name="Berekening 3 2 4 5" xfId="4270"/>
    <cellStyle name="Berekening 3 2 4 6" xfId="4271"/>
    <cellStyle name="Berekening 3 2 4 7" xfId="4272"/>
    <cellStyle name="Berekening 3 2 40" xfId="4273"/>
    <cellStyle name="Berekening 3 2 40 2" xfId="4274"/>
    <cellStyle name="Berekening 3 2 40 2 2" xfId="4275"/>
    <cellStyle name="Berekening 3 2 40 2 3" xfId="4276"/>
    <cellStyle name="Berekening 3 2 40 2 3 2" xfId="4277"/>
    <cellStyle name="Berekening 3 2 40 2 4" xfId="4278"/>
    <cellStyle name="Berekening 3 2 40 2 5" xfId="4279"/>
    <cellStyle name="Berekening 3 2 40 2 6" xfId="4280"/>
    <cellStyle name="Berekening 3 2 40 3" xfId="4281"/>
    <cellStyle name="Berekening 3 2 40 4" xfId="4282"/>
    <cellStyle name="Berekening 3 2 40 4 2" xfId="4283"/>
    <cellStyle name="Berekening 3 2 40 5" xfId="4284"/>
    <cellStyle name="Berekening 3 2 40 6" xfId="4285"/>
    <cellStyle name="Berekening 3 2 40 7" xfId="4286"/>
    <cellStyle name="Berekening 3 2 41" xfId="4287"/>
    <cellStyle name="Berekening 3 2 41 2" xfId="4288"/>
    <cellStyle name="Berekening 3 2 41 2 2" xfId="4289"/>
    <cellStyle name="Berekening 3 2 41 2 3" xfId="4290"/>
    <cellStyle name="Berekening 3 2 41 2 3 2" xfId="4291"/>
    <cellStyle name="Berekening 3 2 41 2 4" xfId="4292"/>
    <cellStyle name="Berekening 3 2 41 2 5" xfId="4293"/>
    <cellStyle name="Berekening 3 2 41 2 6" xfId="4294"/>
    <cellStyle name="Berekening 3 2 41 3" xfId="4295"/>
    <cellStyle name="Berekening 3 2 41 4" xfId="4296"/>
    <cellStyle name="Berekening 3 2 41 4 2" xfId="4297"/>
    <cellStyle name="Berekening 3 2 41 5" xfId="4298"/>
    <cellStyle name="Berekening 3 2 41 6" xfId="4299"/>
    <cellStyle name="Berekening 3 2 41 7" xfId="4300"/>
    <cellStyle name="Berekening 3 2 42" xfId="4301"/>
    <cellStyle name="Berekening 3 2 42 2" xfId="4302"/>
    <cellStyle name="Berekening 3 2 42 2 2" xfId="4303"/>
    <cellStyle name="Berekening 3 2 42 2 3" xfId="4304"/>
    <cellStyle name="Berekening 3 2 42 2 3 2" xfId="4305"/>
    <cellStyle name="Berekening 3 2 42 2 4" xfId="4306"/>
    <cellStyle name="Berekening 3 2 42 2 5" xfId="4307"/>
    <cellStyle name="Berekening 3 2 42 2 6" xfId="4308"/>
    <cellStyle name="Berekening 3 2 42 3" xfId="4309"/>
    <cellStyle name="Berekening 3 2 42 4" xfId="4310"/>
    <cellStyle name="Berekening 3 2 42 4 2" xfId="4311"/>
    <cellStyle name="Berekening 3 2 42 5" xfId="4312"/>
    <cellStyle name="Berekening 3 2 42 6" xfId="4313"/>
    <cellStyle name="Berekening 3 2 42 7" xfId="4314"/>
    <cellStyle name="Berekening 3 2 43" xfId="4315"/>
    <cellStyle name="Berekening 3 2 43 2" xfId="4316"/>
    <cellStyle name="Berekening 3 2 43 2 2" xfId="4317"/>
    <cellStyle name="Berekening 3 2 43 2 3" xfId="4318"/>
    <cellStyle name="Berekening 3 2 43 2 3 2" xfId="4319"/>
    <cellStyle name="Berekening 3 2 43 2 4" xfId="4320"/>
    <cellStyle name="Berekening 3 2 43 2 5" xfId="4321"/>
    <cellStyle name="Berekening 3 2 43 2 6" xfId="4322"/>
    <cellStyle name="Berekening 3 2 43 3" xfId="4323"/>
    <cellStyle name="Berekening 3 2 43 4" xfId="4324"/>
    <cellStyle name="Berekening 3 2 43 4 2" xfId="4325"/>
    <cellStyle name="Berekening 3 2 43 5" xfId="4326"/>
    <cellStyle name="Berekening 3 2 43 6" xfId="4327"/>
    <cellStyle name="Berekening 3 2 43 7" xfId="4328"/>
    <cellStyle name="Berekening 3 2 44" xfId="4329"/>
    <cellStyle name="Berekening 3 2 44 2" xfId="4330"/>
    <cellStyle name="Berekening 3 2 44 2 2" xfId="4331"/>
    <cellStyle name="Berekening 3 2 44 2 3" xfId="4332"/>
    <cellStyle name="Berekening 3 2 44 2 3 2" xfId="4333"/>
    <cellStyle name="Berekening 3 2 44 2 4" xfId="4334"/>
    <cellStyle name="Berekening 3 2 44 2 5" xfId="4335"/>
    <cellStyle name="Berekening 3 2 44 2 6" xfId="4336"/>
    <cellStyle name="Berekening 3 2 44 3" xfId="4337"/>
    <cellStyle name="Berekening 3 2 44 4" xfId="4338"/>
    <cellStyle name="Berekening 3 2 44 4 2" xfId="4339"/>
    <cellStyle name="Berekening 3 2 44 5" xfId="4340"/>
    <cellStyle name="Berekening 3 2 44 6" xfId="4341"/>
    <cellStyle name="Berekening 3 2 44 7" xfId="4342"/>
    <cellStyle name="Berekening 3 2 45" xfId="4343"/>
    <cellStyle name="Berekening 3 2 45 2" xfId="4344"/>
    <cellStyle name="Berekening 3 2 45 2 2" xfId="4345"/>
    <cellStyle name="Berekening 3 2 45 2 3" xfId="4346"/>
    <cellStyle name="Berekening 3 2 45 2 3 2" xfId="4347"/>
    <cellStyle name="Berekening 3 2 45 2 4" xfId="4348"/>
    <cellStyle name="Berekening 3 2 45 2 5" xfId="4349"/>
    <cellStyle name="Berekening 3 2 45 2 6" xfId="4350"/>
    <cellStyle name="Berekening 3 2 45 3" xfId="4351"/>
    <cellStyle name="Berekening 3 2 45 4" xfId="4352"/>
    <cellStyle name="Berekening 3 2 45 4 2" xfId="4353"/>
    <cellStyle name="Berekening 3 2 45 5" xfId="4354"/>
    <cellStyle name="Berekening 3 2 45 6" xfId="4355"/>
    <cellStyle name="Berekening 3 2 45 7" xfId="4356"/>
    <cellStyle name="Berekening 3 2 46" xfId="4357"/>
    <cellStyle name="Berekening 3 2 46 2" xfId="4358"/>
    <cellStyle name="Berekening 3 2 46 2 2" xfId="4359"/>
    <cellStyle name="Berekening 3 2 46 2 3" xfId="4360"/>
    <cellStyle name="Berekening 3 2 46 2 3 2" xfId="4361"/>
    <cellStyle name="Berekening 3 2 46 2 4" xfId="4362"/>
    <cellStyle name="Berekening 3 2 46 2 5" xfId="4363"/>
    <cellStyle name="Berekening 3 2 46 2 6" xfId="4364"/>
    <cellStyle name="Berekening 3 2 46 3" xfId="4365"/>
    <cellStyle name="Berekening 3 2 46 4" xfId="4366"/>
    <cellStyle name="Berekening 3 2 46 4 2" xfId="4367"/>
    <cellStyle name="Berekening 3 2 46 5" xfId="4368"/>
    <cellStyle name="Berekening 3 2 46 6" xfId="4369"/>
    <cellStyle name="Berekening 3 2 46 7" xfId="4370"/>
    <cellStyle name="Berekening 3 2 47" xfId="4371"/>
    <cellStyle name="Berekening 3 2 47 2" xfId="4372"/>
    <cellStyle name="Berekening 3 2 47 2 2" xfId="4373"/>
    <cellStyle name="Berekening 3 2 47 2 3" xfId="4374"/>
    <cellStyle name="Berekening 3 2 47 2 3 2" xfId="4375"/>
    <cellStyle name="Berekening 3 2 47 2 4" xfId="4376"/>
    <cellStyle name="Berekening 3 2 47 2 5" xfId="4377"/>
    <cellStyle name="Berekening 3 2 47 2 6" xfId="4378"/>
    <cellStyle name="Berekening 3 2 47 3" xfId="4379"/>
    <cellStyle name="Berekening 3 2 47 4" xfId="4380"/>
    <cellStyle name="Berekening 3 2 47 4 2" xfId="4381"/>
    <cellStyle name="Berekening 3 2 47 5" xfId="4382"/>
    <cellStyle name="Berekening 3 2 47 6" xfId="4383"/>
    <cellStyle name="Berekening 3 2 47 7" xfId="4384"/>
    <cellStyle name="Berekening 3 2 48" xfId="4385"/>
    <cellStyle name="Berekening 3 2 48 2" xfId="4386"/>
    <cellStyle name="Berekening 3 2 48 2 2" xfId="4387"/>
    <cellStyle name="Berekening 3 2 48 2 3" xfId="4388"/>
    <cellStyle name="Berekening 3 2 48 2 3 2" xfId="4389"/>
    <cellStyle name="Berekening 3 2 48 2 4" xfId="4390"/>
    <cellStyle name="Berekening 3 2 48 2 5" xfId="4391"/>
    <cellStyle name="Berekening 3 2 48 2 6" xfId="4392"/>
    <cellStyle name="Berekening 3 2 48 3" xfId="4393"/>
    <cellStyle name="Berekening 3 2 48 4" xfId="4394"/>
    <cellStyle name="Berekening 3 2 48 4 2" xfId="4395"/>
    <cellStyle name="Berekening 3 2 48 5" xfId="4396"/>
    <cellStyle name="Berekening 3 2 48 6" xfId="4397"/>
    <cellStyle name="Berekening 3 2 48 7" xfId="4398"/>
    <cellStyle name="Berekening 3 2 49" xfId="4399"/>
    <cellStyle name="Berekening 3 2 49 2" xfId="4400"/>
    <cellStyle name="Berekening 3 2 49 2 2" xfId="4401"/>
    <cellStyle name="Berekening 3 2 49 2 3" xfId="4402"/>
    <cellStyle name="Berekening 3 2 49 2 3 2" xfId="4403"/>
    <cellStyle name="Berekening 3 2 49 2 4" xfId="4404"/>
    <cellStyle name="Berekening 3 2 49 2 5" xfId="4405"/>
    <cellStyle name="Berekening 3 2 49 2 6" xfId="4406"/>
    <cellStyle name="Berekening 3 2 49 3" xfId="4407"/>
    <cellStyle name="Berekening 3 2 49 4" xfId="4408"/>
    <cellStyle name="Berekening 3 2 49 4 2" xfId="4409"/>
    <cellStyle name="Berekening 3 2 49 5" xfId="4410"/>
    <cellStyle name="Berekening 3 2 49 6" xfId="4411"/>
    <cellStyle name="Berekening 3 2 49 7" xfId="4412"/>
    <cellStyle name="Berekening 3 2 5" xfId="4413"/>
    <cellStyle name="Berekening 3 2 5 2" xfId="4414"/>
    <cellStyle name="Berekening 3 2 5 2 2" xfId="4415"/>
    <cellStyle name="Berekening 3 2 5 2 3" xfId="4416"/>
    <cellStyle name="Berekening 3 2 5 2 3 2" xfId="4417"/>
    <cellStyle name="Berekening 3 2 5 2 4" xfId="4418"/>
    <cellStyle name="Berekening 3 2 5 2 5" xfId="4419"/>
    <cellStyle name="Berekening 3 2 5 2 6" xfId="4420"/>
    <cellStyle name="Berekening 3 2 5 3" xfId="4421"/>
    <cellStyle name="Berekening 3 2 5 4" xfId="4422"/>
    <cellStyle name="Berekening 3 2 5 4 2" xfId="4423"/>
    <cellStyle name="Berekening 3 2 5 5" xfId="4424"/>
    <cellStyle name="Berekening 3 2 5 6" xfId="4425"/>
    <cellStyle name="Berekening 3 2 5 7" xfId="4426"/>
    <cellStyle name="Berekening 3 2 50" xfId="4427"/>
    <cellStyle name="Berekening 3 2 50 2" xfId="4428"/>
    <cellStyle name="Berekening 3 2 50 2 2" xfId="4429"/>
    <cellStyle name="Berekening 3 2 50 2 3" xfId="4430"/>
    <cellStyle name="Berekening 3 2 50 2 3 2" xfId="4431"/>
    <cellStyle name="Berekening 3 2 50 2 4" xfId="4432"/>
    <cellStyle name="Berekening 3 2 50 2 5" xfId="4433"/>
    <cellStyle name="Berekening 3 2 50 2 6" xfId="4434"/>
    <cellStyle name="Berekening 3 2 50 3" xfId="4435"/>
    <cellStyle name="Berekening 3 2 50 4" xfId="4436"/>
    <cellStyle name="Berekening 3 2 50 4 2" xfId="4437"/>
    <cellStyle name="Berekening 3 2 50 5" xfId="4438"/>
    <cellStyle name="Berekening 3 2 50 6" xfId="4439"/>
    <cellStyle name="Berekening 3 2 50 7" xfId="4440"/>
    <cellStyle name="Berekening 3 2 51" xfId="4441"/>
    <cellStyle name="Berekening 3 2 51 2" xfId="4442"/>
    <cellStyle name="Berekening 3 2 51 2 2" xfId="4443"/>
    <cellStyle name="Berekening 3 2 51 2 3" xfId="4444"/>
    <cellStyle name="Berekening 3 2 51 2 3 2" xfId="4445"/>
    <cellStyle name="Berekening 3 2 51 2 4" xfId="4446"/>
    <cellStyle name="Berekening 3 2 51 2 5" xfId="4447"/>
    <cellStyle name="Berekening 3 2 51 2 6" xfId="4448"/>
    <cellStyle name="Berekening 3 2 51 3" xfId="4449"/>
    <cellStyle name="Berekening 3 2 51 4" xfId="4450"/>
    <cellStyle name="Berekening 3 2 51 4 2" xfId="4451"/>
    <cellStyle name="Berekening 3 2 51 5" xfId="4452"/>
    <cellStyle name="Berekening 3 2 51 6" xfId="4453"/>
    <cellStyle name="Berekening 3 2 51 7" xfId="4454"/>
    <cellStyle name="Berekening 3 2 52" xfId="4455"/>
    <cellStyle name="Berekening 3 2 52 2" xfId="4456"/>
    <cellStyle name="Berekening 3 2 52 2 2" xfId="4457"/>
    <cellStyle name="Berekening 3 2 52 2 3" xfId="4458"/>
    <cellStyle name="Berekening 3 2 52 2 3 2" xfId="4459"/>
    <cellStyle name="Berekening 3 2 52 2 4" xfId="4460"/>
    <cellStyle name="Berekening 3 2 52 2 5" xfId="4461"/>
    <cellStyle name="Berekening 3 2 52 2 6" xfId="4462"/>
    <cellStyle name="Berekening 3 2 52 3" xfId="4463"/>
    <cellStyle name="Berekening 3 2 52 4" xfId="4464"/>
    <cellStyle name="Berekening 3 2 52 4 2" xfId="4465"/>
    <cellStyle name="Berekening 3 2 52 5" xfId="4466"/>
    <cellStyle name="Berekening 3 2 52 6" xfId="4467"/>
    <cellStyle name="Berekening 3 2 52 7" xfId="4468"/>
    <cellStyle name="Berekening 3 2 53" xfId="4469"/>
    <cellStyle name="Berekening 3 2 53 2" xfId="4470"/>
    <cellStyle name="Berekening 3 2 53 2 2" xfId="4471"/>
    <cellStyle name="Berekening 3 2 53 2 3" xfId="4472"/>
    <cellStyle name="Berekening 3 2 53 2 3 2" xfId="4473"/>
    <cellStyle name="Berekening 3 2 53 2 4" xfId="4474"/>
    <cellStyle name="Berekening 3 2 53 2 5" xfId="4475"/>
    <cellStyle name="Berekening 3 2 53 2 6" xfId="4476"/>
    <cellStyle name="Berekening 3 2 53 3" xfId="4477"/>
    <cellStyle name="Berekening 3 2 53 4" xfId="4478"/>
    <cellStyle name="Berekening 3 2 53 4 2" xfId="4479"/>
    <cellStyle name="Berekening 3 2 53 5" xfId="4480"/>
    <cellStyle name="Berekening 3 2 53 6" xfId="4481"/>
    <cellStyle name="Berekening 3 2 53 7" xfId="4482"/>
    <cellStyle name="Berekening 3 2 54" xfId="4483"/>
    <cellStyle name="Berekening 3 2 54 2" xfId="4484"/>
    <cellStyle name="Berekening 3 2 54 2 2" xfId="4485"/>
    <cellStyle name="Berekening 3 2 54 2 3" xfId="4486"/>
    <cellStyle name="Berekening 3 2 54 2 3 2" xfId="4487"/>
    <cellStyle name="Berekening 3 2 54 2 4" xfId="4488"/>
    <cellStyle name="Berekening 3 2 54 2 5" xfId="4489"/>
    <cellStyle name="Berekening 3 2 54 2 6" xfId="4490"/>
    <cellStyle name="Berekening 3 2 54 3" xfId="4491"/>
    <cellStyle name="Berekening 3 2 54 4" xfId="4492"/>
    <cellStyle name="Berekening 3 2 54 4 2" xfId="4493"/>
    <cellStyle name="Berekening 3 2 54 5" xfId="4494"/>
    <cellStyle name="Berekening 3 2 54 6" xfId="4495"/>
    <cellStyle name="Berekening 3 2 54 7" xfId="4496"/>
    <cellStyle name="Berekening 3 2 55" xfId="4497"/>
    <cellStyle name="Berekening 3 2 55 2" xfId="4498"/>
    <cellStyle name="Berekening 3 2 55 2 2" xfId="4499"/>
    <cellStyle name="Berekening 3 2 55 2 3" xfId="4500"/>
    <cellStyle name="Berekening 3 2 55 2 3 2" xfId="4501"/>
    <cellStyle name="Berekening 3 2 55 2 4" xfId="4502"/>
    <cellStyle name="Berekening 3 2 55 2 5" xfId="4503"/>
    <cellStyle name="Berekening 3 2 55 2 6" xfId="4504"/>
    <cellStyle name="Berekening 3 2 55 3" xfId="4505"/>
    <cellStyle name="Berekening 3 2 55 4" xfId="4506"/>
    <cellStyle name="Berekening 3 2 55 4 2" xfId="4507"/>
    <cellStyle name="Berekening 3 2 55 5" xfId="4508"/>
    <cellStyle name="Berekening 3 2 55 6" xfId="4509"/>
    <cellStyle name="Berekening 3 2 55 7" xfId="4510"/>
    <cellStyle name="Berekening 3 2 56" xfId="4511"/>
    <cellStyle name="Berekening 3 2 56 2" xfId="4512"/>
    <cellStyle name="Berekening 3 2 56 2 2" xfId="4513"/>
    <cellStyle name="Berekening 3 2 56 2 3" xfId="4514"/>
    <cellStyle name="Berekening 3 2 56 2 3 2" xfId="4515"/>
    <cellStyle name="Berekening 3 2 56 2 4" xfId="4516"/>
    <cellStyle name="Berekening 3 2 56 2 5" xfId="4517"/>
    <cellStyle name="Berekening 3 2 56 2 6" xfId="4518"/>
    <cellStyle name="Berekening 3 2 56 3" xfId="4519"/>
    <cellStyle name="Berekening 3 2 56 4" xfId="4520"/>
    <cellStyle name="Berekening 3 2 56 4 2" xfId="4521"/>
    <cellStyle name="Berekening 3 2 56 5" xfId="4522"/>
    <cellStyle name="Berekening 3 2 56 6" xfId="4523"/>
    <cellStyle name="Berekening 3 2 56 7" xfId="4524"/>
    <cellStyle name="Berekening 3 2 57" xfId="4525"/>
    <cellStyle name="Berekening 3 2 57 2" xfId="4526"/>
    <cellStyle name="Berekening 3 2 57 2 2" xfId="4527"/>
    <cellStyle name="Berekening 3 2 57 2 3" xfId="4528"/>
    <cellStyle name="Berekening 3 2 57 2 3 2" xfId="4529"/>
    <cellStyle name="Berekening 3 2 57 2 4" xfId="4530"/>
    <cellStyle name="Berekening 3 2 57 2 5" xfId="4531"/>
    <cellStyle name="Berekening 3 2 57 2 6" xfId="4532"/>
    <cellStyle name="Berekening 3 2 57 3" xfId="4533"/>
    <cellStyle name="Berekening 3 2 57 4" xfId="4534"/>
    <cellStyle name="Berekening 3 2 57 4 2" xfId="4535"/>
    <cellStyle name="Berekening 3 2 57 5" xfId="4536"/>
    <cellStyle name="Berekening 3 2 57 6" xfId="4537"/>
    <cellStyle name="Berekening 3 2 57 7" xfId="4538"/>
    <cellStyle name="Berekening 3 2 58" xfId="4539"/>
    <cellStyle name="Berekening 3 2 58 2" xfId="4540"/>
    <cellStyle name="Berekening 3 2 58 2 2" xfId="4541"/>
    <cellStyle name="Berekening 3 2 58 2 3" xfId="4542"/>
    <cellStyle name="Berekening 3 2 58 2 3 2" xfId="4543"/>
    <cellStyle name="Berekening 3 2 58 2 4" xfId="4544"/>
    <cellStyle name="Berekening 3 2 58 2 5" xfId="4545"/>
    <cellStyle name="Berekening 3 2 58 2 6" xfId="4546"/>
    <cellStyle name="Berekening 3 2 58 3" xfId="4547"/>
    <cellStyle name="Berekening 3 2 58 4" xfId="4548"/>
    <cellStyle name="Berekening 3 2 58 4 2" xfId="4549"/>
    <cellStyle name="Berekening 3 2 58 5" xfId="4550"/>
    <cellStyle name="Berekening 3 2 58 6" xfId="4551"/>
    <cellStyle name="Berekening 3 2 58 7" xfId="4552"/>
    <cellStyle name="Berekening 3 2 59" xfId="4553"/>
    <cellStyle name="Berekening 3 2 59 2" xfId="4554"/>
    <cellStyle name="Berekening 3 2 59 2 2" xfId="4555"/>
    <cellStyle name="Berekening 3 2 59 2 3" xfId="4556"/>
    <cellStyle name="Berekening 3 2 59 2 3 2" xfId="4557"/>
    <cellStyle name="Berekening 3 2 59 2 4" xfId="4558"/>
    <cellStyle name="Berekening 3 2 59 2 5" xfId="4559"/>
    <cellStyle name="Berekening 3 2 59 2 6" xfId="4560"/>
    <cellStyle name="Berekening 3 2 59 3" xfId="4561"/>
    <cellStyle name="Berekening 3 2 59 4" xfId="4562"/>
    <cellStyle name="Berekening 3 2 59 4 2" xfId="4563"/>
    <cellStyle name="Berekening 3 2 59 5" xfId="4564"/>
    <cellStyle name="Berekening 3 2 59 6" xfId="4565"/>
    <cellStyle name="Berekening 3 2 59 7" xfId="4566"/>
    <cellStyle name="Berekening 3 2 6" xfId="4567"/>
    <cellStyle name="Berekening 3 2 6 2" xfId="4568"/>
    <cellStyle name="Berekening 3 2 6 2 2" xfId="4569"/>
    <cellStyle name="Berekening 3 2 6 2 3" xfId="4570"/>
    <cellStyle name="Berekening 3 2 6 2 3 2" xfId="4571"/>
    <cellStyle name="Berekening 3 2 6 2 4" xfId="4572"/>
    <cellStyle name="Berekening 3 2 6 2 5" xfId="4573"/>
    <cellStyle name="Berekening 3 2 6 2 6" xfId="4574"/>
    <cellStyle name="Berekening 3 2 6 3" xfId="4575"/>
    <cellStyle name="Berekening 3 2 6 4" xfId="4576"/>
    <cellStyle name="Berekening 3 2 6 4 2" xfId="4577"/>
    <cellStyle name="Berekening 3 2 6 5" xfId="4578"/>
    <cellStyle name="Berekening 3 2 6 6" xfId="4579"/>
    <cellStyle name="Berekening 3 2 6 7" xfId="4580"/>
    <cellStyle name="Berekening 3 2 60" xfId="4581"/>
    <cellStyle name="Berekening 3 2 60 2" xfId="4582"/>
    <cellStyle name="Berekening 3 2 60 2 2" xfId="4583"/>
    <cellStyle name="Berekening 3 2 60 2 3" xfId="4584"/>
    <cellStyle name="Berekening 3 2 60 2 3 2" xfId="4585"/>
    <cellStyle name="Berekening 3 2 60 2 4" xfId="4586"/>
    <cellStyle name="Berekening 3 2 60 2 5" xfId="4587"/>
    <cellStyle name="Berekening 3 2 60 2 6" xfId="4588"/>
    <cellStyle name="Berekening 3 2 60 3" xfId="4589"/>
    <cellStyle name="Berekening 3 2 60 4" xfId="4590"/>
    <cellStyle name="Berekening 3 2 60 4 2" xfId="4591"/>
    <cellStyle name="Berekening 3 2 60 5" xfId="4592"/>
    <cellStyle name="Berekening 3 2 60 6" xfId="4593"/>
    <cellStyle name="Berekening 3 2 60 7" xfId="4594"/>
    <cellStyle name="Berekening 3 2 61" xfId="4595"/>
    <cellStyle name="Berekening 3 2 61 2" xfId="4596"/>
    <cellStyle name="Berekening 3 2 61 2 2" xfId="4597"/>
    <cellStyle name="Berekening 3 2 61 2 3" xfId="4598"/>
    <cellStyle name="Berekening 3 2 61 2 3 2" xfId="4599"/>
    <cellStyle name="Berekening 3 2 61 2 4" xfId="4600"/>
    <cellStyle name="Berekening 3 2 61 2 5" xfId="4601"/>
    <cellStyle name="Berekening 3 2 61 2 6" xfId="4602"/>
    <cellStyle name="Berekening 3 2 61 3" xfId="4603"/>
    <cellStyle name="Berekening 3 2 61 4" xfId="4604"/>
    <cellStyle name="Berekening 3 2 61 4 2" xfId="4605"/>
    <cellStyle name="Berekening 3 2 61 5" xfId="4606"/>
    <cellStyle name="Berekening 3 2 61 6" xfId="4607"/>
    <cellStyle name="Berekening 3 2 61 7" xfId="4608"/>
    <cellStyle name="Berekening 3 2 62" xfId="4609"/>
    <cellStyle name="Berekening 3 2 62 2" xfId="4610"/>
    <cellStyle name="Berekening 3 2 62 2 2" xfId="4611"/>
    <cellStyle name="Berekening 3 2 62 2 3" xfId="4612"/>
    <cellStyle name="Berekening 3 2 62 2 3 2" xfId="4613"/>
    <cellStyle name="Berekening 3 2 62 2 4" xfId="4614"/>
    <cellStyle name="Berekening 3 2 62 2 5" xfId="4615"/>
    <cellStyle name="Berekening 3 2 62 2 6" xfId="4616"/>
    <cellStyle name="Berekening 3 2 62 3" xfId="4617"/>
    <cellStyle name="Berekening 3 2 62 4" xfId="4618"/>
    <cellStyle name="Berekening 3 2 62 4 2" xfId="4619"/>
    <cellStyle name="Berekening 3 2 62 5" xfId="4620"/>
    <cellStyle name="Berekening 3 2 62 6" xfId="4621"/>
    <cellStyle name="Berekening 3 2 62 7" xfId="4622"/>
    <cellStyle name="Berekening 3 2 63" xfId="4623"/>
    <cellStyle name="Berekening 3 2 63 2" xfId="4624"/>
    <cellStyle name="Berekening 3 2 63 2 2" xfId="4625"/>
    <cellStyle name="Berekening 3 2 63 2 3" xfId="4626"/>
    <cellStyle name="Berekening 3 2 63 2 3 2" xfId="4627"/>
    <cellStyle name="Berekening 3 2 63 2 4" xfId="4628"/>
    <cellStyle name="Berekening 3 2 63 2 5" xfId="4629"/>
    <cellStyle name="Berekening 3 2 63 2 6" xfId="4630"/>
    <cellStyle name="Berekening 3 2 63 3" xfId="4631"/>
    <cellStyle name="Berekening 3 2 63 4" xfId="4632"/>
    <cellStyle name="Berekening 3 2 63 4 2" xfId="4633"/>
    <cellStyle name="Berekening 3 2 63 5" xfId="4634"/>
    <cellStyle name="Berekening 3 2 63 6" xfId="4635"/>
    <cellStyle name="Berekening 3 2 63 7" xfId="4636"/>
    <cellStyle name="Berekening 3 2 64" xfId="4637"/>
    <cellStyle name="Berekening 3 2 64 2" xfId="4638"/>
    <cellStyle name="Berekening 3 2 64 2 2" xfId="4639"/>
    <cellStyle name="Berekening 3 2 64 2 3" xfId="4640"/>
    <cellStyle name="Berekening 3 2 64 2 3 2" xfId="4641"/>
    <cellStyle name="Berekening 3 2 64 2 4" xfId="4642"/>
    <cellStyle name="Berekening 3 2 64 2 5" xfId="4643"/>
    <cellStyle name="Berekening 3 2 64 2 6" xfId="4644"/>
    <cellStyle name="Berekening 3 2 64 3" xfId="4645"/>
    <cellStyle name="Berekening 3 2 64 4" xfId="4646"/>
    <cellStyle name="Berekening 3 2 64 4 2" xfId="4647"/>
    <cellStyle name="Berekening 3 2 64 5" xfId="4648"/>
    <cellStyle name="Berekening 3 2 64 6" xfId="4649"/>
    <cellStyle name="Berekening 3 2 64 7" xfId="4650"/>
    <cellStyle name="Berekening 3 2 65" xfId="4651"/>
    <cellStyle name="Berekening 3 2 65 2" xfId="4652"/>
    <cellStyle name="Berekening 3 2 65 2 2" xfId="4653"/>
    <cellStyle name="Berekening 3 2 65 2 3" xfId="4654"/>
    <cellStyle name="Berekening 3 2 65 2 3 2" xfId="4655"/>
    <cellStyle name="Berekening 3 2 65 2 4" xfId="4656"/>
    <cellStyle name="Berekening 3 2 65 2 5" xfId="4657"/>
    <cellStyle name="Berekening 3 2 65 2 6" xfId="4658"/>
    <cellStyle name="Berekening 3 2 65 3" xfId="4659"/>
    <cellStyle name="Berekening 3 2 65 4" xfId="4660"/>
    <cellStyle name="Berekening 3 2 65 4 2" xfId="4661"/>
    <cellStyle name="Berekening 3 2 65 5" xfId="4662"/>
    <cellStyle name="Berekening 3 2 65 6" xfId="4663"/>
    <cellStyle name="Berekening 3 2 65 7" xfId="4664"/>
    <cellStyle name="Berekening 3 2 66" xfId="4665"/>
    <cellStyle name="Berekening 3 2 66 2" xfId="4666"/>
    <cellStyle name="Berekening 3 2 66 2 2" xfId="4667"/>
    <cellStyle name="Berekening 3 2 66 2 3" xfId="4668"/>
    <cellStyle name="Berekening 3 2 66 2 3 2" xfId="4669"/>
    <cellStyle name="Berekening 3 2 66 2 4" xfId="4670"/>
    <cellStyle name="Berekening 3 2 66 2 5" xfId="4671"/>
    <cellStyle name="Berekening 3 2 66 2 6" xfId="4672"/>
    <cellStyle name="Berekening 3 2 66 3" xfId="4673"/>
    <cellStyle name="Berekening 3 2 66 4" xfId="4674"/>
    <cellStyle name="Berekening 3 2 66 4 2" xfId="4675"/>
    <cellStyle name="Berekening 3 2 66 5" xfId="4676"/>
    <cellStyle name="Berekening 3 2 66 6" xfId="4677"/>
    <cellStyle name="Berekening 3 2 66 7" xfId="4678"/>
    <cellStyle name="Berekening 3 2 67" xfId="4679"/>
    <cellStyle name="Berekening 3 2 67 2" xfId="4680"/>
    <cellStyle name="Berekening 3 2 67 2 2" xfId="4681"/>
    <cellStyle name="Berekening 3 2 67 2 3" xfId="4682"/>
    <cellStyle name="Berekening 3 2 67 2 3 2" xfId="4683"/>
    <cellStyle name="Berekening 3 2 67 2 4" xfId="4684"/>
    <cellStyle name="Berekening 3 2 67 2 5" xfId="4685"/>
    <cellStyle name="Berekening 3 2 67 2 6" xfId="4686"/>
    <cellStyle name="Berekening 3 2 67 3" xfId="4687"/>
    <cellStyle name="Berekening 3 2 67 4" xfId="4688"/>
    <cellStyle name="Berekening 3 2 67 4 2" xfId="4689"/>
    <cellStyle name="Berekening 3 2 67 5" xfId="4690"/>
    <cellStyle name="Berekening 3 2 67 6" xfId="4691"/>
    <cellStyle name="Berekening 3 2 67 7" xfId="4692"/>
    <cellStyle name="Berekening 3 2 68" xfId="4693"/>
    <cellStyle name="Berekening 3 2 68 2" xfId="4694"/>
    <cellStyle name="Berekening 3 2 68 2 2" xfId="4695"/>
    <cellStyle name="Berekening 3 2 68 2 3" xfId="4696"/>
    <cellStyle name="Berekening 3 2 68 2 3 2" xfId="4697"/>
    <cellStyle name="Berekening 3 2 68 2 4" xfId="4698"/>
    <cellStyle name="Berekening 3 2 68 2 5" xfId="4699"/>
    <cellStyle name="Berekening 3 2 68 2 6" xfId="4700"/>
    <cellStyle name="Berekening 3 2 68 3" xfId="4701"/>
    <cellStyle name="Berekening 3 2 68 4" xfId="4702"/>
    <cellStyle name="Berekening 3 2 68 4 2" xfId="4703"/>
    <cellStyle name="Berekening 3 2 68 5" xfId="4704"/>
    <cellStyle name="Berekening 3 2 68 6" xfId="4705"/>
    <cellStyle name="Berekening 3 2 68 7" xfId="4706"/>
    <cellStyle name="Berekening 3 2 69" xfId="4707"/>
    <cellStyle name="Berekening 3 2 69 2" xfId="4708"/>
    <cellStyle name="Berekening 3 2 69 2 2" xfId="4709"/>
    <cellStyle name="Berekening 3 2 69 2 3" xfId="4710"/>
    <cellStyle name="Berekening 3 2 69 2 3 2" xfId="4711"/>
    <cellStyle name="Berekening 3 2 69 2 4" xfId="4712"/>
    <cellStyle name="Berekening 3 2 69 2 5" xfId="4713"/>
    <cellStyle name="Berekening 3 2 69 2 6" xfId="4714"/>
    <cellStyle name="Berekening 3 2 69 3" xfId="4715"/>
    <cellStyle name="Berekening 3 2 69 4" xfId="4716"/>
    <cellStyle name="Berekening 3 2 69 4 2" xfId="4717"/>
    <cellStyle name="Berekening 3 2 69 5" xfId="4718"/>
    <cellStyle name="Berekening 3 2 69 6" xfId="4719"/>
    <cellStyle name="Berekening 3 2 69 7" xfId="4720"/>
    <cellStyle name="Berekening 3 2 7" xfId="4721"/>
    <cellStyle name="Berekening 3 2 7 2" xfId="4722"/>
    <cellStyle name="Berekening 3 2 7 2 2" xfId="4723"/>
    <cellStyle name="Berekening 3 2 7 2 3" xfId="4724"/>
    <cellStyle name="Berekening 3 2 7 2 3 2" xfId="4725"/>
    <cellStyle name="Berekening 3 2 7 2 4" xfId="4726"/>
    <cellStyle name="Berekening 3 2 7 2 5" xfId="4727"/>
    <cellStyle name="Berekening 3 2 7 2 6" xfId="4728"/>
    <cellStyle name="Berekening 3 2 7 3" xfId="4729"/>
    <cellStyle name="Berekening 3 2 7 4" xfId="4730"/>
    <cellStyle name="Berekening 3 2 7 4 2" xfId="4731"/>
    <cellStyle name="Berekening 3 2 7 5" xfId="4732"/>
    <cellStyle name="Berekening 3 2 7 6" xfId="4733"/>
    <cellStyle name="Berekening 3 2 7 7" xfId="4734"/>
    <cellStyle name="Berekening 3 2 70" xfId="4735"/>
    <cellStyle name="Berekening 3 2 70 2" xfId="4736"/>
    <cellStyle name="Berekening 3 2 70 2 2" xfId="4737"/>
    <cellStyle name="Berekening 3 2 70 2 3" xfId="4738"/>
    <cellStyle name="Berekening 3 2 70 2 3 2" xfId="4739"/>
    <cellStyle name="Berekening 3 2 70 2 4" xfId="4740"/>
    <cellStyle name="Berekening 3 2 70 2 5" xfId="4741"/>
    <cellStyle name="Berekening 3 2 70 2 6" xfId="4742"/>
    <cellStyle name="Berekening 3 2 70 3" xfId="4743"/>
    <cellStyle name="Berekening 3 2 70 4" xfId="4744"/>
    <cellStyle name="Berekening 3 2 70 4 2" xfId="4745"/>
    <cellStyle name="Berekening 3 2 70 5" xfId="4746"/>
    <cellStyle name="Berekening 3 2 70 6" xfId="4747"/>
    <cellStyle name="Berekening 3 2 70 7" xfId="4748"/>
    <cellStyle name="Berekening 3 2 71" xfId="4749"/>
    <cellStyle name="Berekening 3 2 71 2" xfId="4750"/>
    <cellStyle name="Berekening 3 2 71 2 2" xfId="4751"/>
    <cellStyle name="Berekening 3 2 71 2 3" xfId="4752"/>
    <cellStyle name="Berekening 3 2 71 2 3 2" xfId="4753"/>
    <cellStyle name="Berekening 3 2 71 2 4" xfId="4754"/>
    <cellStyle name="Berekening 3 2 71 2 5" xfId="4755"/>
    <cellStyle name="Berekening 3 2 71 2 6" xfId="4756"/>
    <cellStyle name="Berekening 3 2 71 3" xfId="4757"/>
    <cellStyle name="Berekening 3 2 71 4" xfId="4758"/>
    <cellStyle name="Berekening 3 2 71 4 2" xfId="4759"/>
    <cellStyle name="Berekening 3 2 71 5" xfId="4760"/>
    <cellStyle name="Berekening 3 2 71 6" xfId="4761"/>
    <cellStyle name="Berekening 3 2 71 7" xfId="4762"/>
    <cellStyle name="Berekening 3 2 72" xfId="4763"/>
    <cellStyle name="Berekening 3 2 72 2" xfId="4764"/>
    <cellStyle name="Berekening 3 2 72 2 2" xfId="4765"/>
    <cellStyle name="Berekening 3 2 72 2 3" xfId="4766"/>
    <cellStyle name="Berekening 3 2 72 2 3 2" xfId="4767"/>
    <cellStyle name="Berekening 3 2 72 2 4" xfId="4768"/>
    <cellStyle name="Berekening 3 2 72 2 5" xfId="4769"/>
    <cellStyle name="Berekening 3 2 72 2 6" xfId="4770"/>
    <cellStyle name="Berekening 3 2 72 3" xfId="4771"/>
    <cellStyle name="Berekening 3 2 72 4" xfId="4772"/>
    <cellStyle name="Berekening 3 2 72 4 2" xfId="4773"/>
    <cellStyle name="Berekening 3 2 72 5" xfId="4774"/>
    <cellStyle name="Berekening 3 2 72 6" xfId="4775"/>
    <cellStyle name="Berekening 3 2 72 7" xfId="4776"/>
    <cellStyle name="Berekening 3 2 73" xfId="4777"/>
    <cellStyle name="Berekening 3 2 73 2" xfId="4778"/>
    <cellStyle name="Berekening 3 2 73 2 2" xfId="4779"/>
    <cellStyle name="Berekening 3 2 73 2 3" xfId="4780"/>
    <cellStyle name="Berekening 3 2 73 2 3 2" xfId="4781"/>
    <cellStyle name="Berekening 3 2 73 2 4" xfId="4782"/>
    <cellStyle name="Berekening 3 2 73 2 5" xfId="4783"/>
    <cellStyle name="Berekening 3 2 73 2 6" xfId="4784"/>
    <cellStyle name="Berekening 3 2 73 3" xfId="4785"/>
    <cellStyle name="Berekening 3 2 73 4" xfId="4786"/>
    <cellStyle name="Berekening 3 2 73 4 2" xfId="4787"/>
    <cellStyle name="Berekening 3 2 73 5" xfId="4788"/>
    <cellStyle name="Berekening 3 2 73 6" xfId="4789"/>
    <cellStyle name="Berekening 3 2 73 7" xfId="4790"/>
    <cellStyle name="Berekening 3 2 74" xfId="4791"/>
    <cellStyle name="Berekening 3 2 74 2" xfId="4792"/>
    <cellStyle name="Berekening 3 2 74 2 2" xfId="4793"/>
    <cellStyle name="Berekening 3 2 74 2 3" xfId="4794"/>
    <cellStyle name="Berekening 3 2 74 2 3 2" xfId="4795"/>
    <cellStyle name="Berekening 3 2 74 2 4" xfId="4796"/>
    <cellStyle name="Berekening 3 2 74 2 5" xfId="4797"/>
    <cellStyle name="Berekening 3 2 74 2 6" xfId="4798"/>
    <cellStyle name="Berekening 3 2 74 3" xfId="4799"/>
    <cellStyle name="Berekening 3 2 74 4" xfId="4800"/>
    <cellStyle name="Berekening 3 2 74 4 2" xfId="4801"/>
    <cellStyle name="Berekening 3 2 74 5" xfId="4802"/>
    <cellStyle name="Berekening 3 2 74 6" xfId="4803"/>
    <cellStyle name="Berekening 3 2 74 7" xfId="4804"/>
    <cellStyle name="Berekening 3 2 75" xfId="4805"/>
    <cellStyle name="Berekening 3 2 75 2" xfId="4806"/>
    <cellStyle name="Berekening 3 2 75 2 2" xfId="4807"/>
    <cellStyle name="Berekening 3 2 75 2 3" xfId="4808"/>
    <cellStyle name="Berekening 3 2 75 2 3 2" xfId="4809"/>
    <cellStyle name="Berekening 3 2 75 2 4" xfId="4810"/>
    <cellStyle name="Berekening 3 2 75 2 5" xfId="4811"/>
    <cellStyle name="Berekening 3 2 75 2 6" xfId="4812"/>
    <cellStyle name="Berekening 3 2 75 3" xfId="4813"/>
    <cellStyle name="Berekening 3 2 75 4" xfId="4814"/>
    <cellStyle name="Berekening 3 2 75 4 2" xfId="4815"/>
    <cellStyle name="Berekening 3 2 75 5" xfId="4816"/>
    <cellStyle name="Berekening 3 2 75 6" xfId="4817"/>
    <cellStyle name="Berekening 3 2 75 7" xfId="4818"/>
    <cellStyle name="Berekening 3 2 76" xfId="4819"/>
    <cellStyle name="Berekening 3 2 76 2" xfId="4820"/>
    <cellStyle name="Berekening 3 2 76 2 2" xfId="4821"/>
    <cellStyle name="Berekening 3 2 76 2 3" xfId="4822"/>
    <cellStyle name="Berekening 3 2 76 2 3 2" xfId="4823"/>
    <cellStyle name="Berekening 3 2 76 2 4" xfId="4824"/>
    <cellStyle name="Berekening 3 2 76 2 5" xfId="4825"/>
    <cellStyle name="Berekening 3 2 76 2 6" xfId="4826"/>
    <cellStyle name="Berekening 3 2 76 3" xfId="4827"/>
    <cellStyle name="Berekening 3 2 76 4" xfId="4828"/>
    <cellStyle name="Berekening 3 2 76 4 2" xfId="4829"/>
    <cellStyle name="Berekening 3 2 76 5" xfId="4830"/>
    <cellStyle name="Berekening 3 2 76 6" xfId="4831"/>
    <cellStyle name="Berekening 3 2 76 7" xfId="4832"/>
    <cellStyle name="Berekening 3 2 77" xfId="4833"/>
    <cellStyle name="Berekening 3 2 77 2" xfId="4834"/>
    <cellStyle name="Berekening 3 2 77 2 2" xfId="4835"/>
    <cellStyle name="Berekening 3 2 77 2 3" xfId="4836"/>
    <cellStyle name="Berekening 3 2 77 2 3 2" xfId="4837"/>
    <cellStyle name="Berekening 3 2 77 2 4" xfId="4838"/>
    <cellStyle name="Berekening 3 2 77 2 5" xfId="4839"/>
    <cellStyle name="Berekening 3 2 77 2 6" xfId="4840"/>
    <cellStyle name="Berekening 3 2 77 3" xfId="4841"/>
    <cellStyle name="Berekening 3 2 77 4" xfId="4842"/>
    <cellStyle name="Berekening 3 2 77 4 2" xfId="4843"/>
    <cellStyle name="Berekening 3 2 77 5" xfId="4844"/>
    <cellStyle name="Berekening 3 2 77 6" xfId="4845"/>
    <cellStyle name="Berekening 3 2 77 7" xfId="4846"/>
    <cellStyle name="Berekening 3 2 78" xfId="4847"/>
    <cellStyle name="Berekening 3 2 78 2" xfId="4848"/>
    <cellStyle name="Berekening 3 2 78 2 2" xfId="4849"/>
    <cellStyle name="Berekening 3 2 78 2 3" xfId="4850"/>
    <cellStyle name="Berekening 3 2 78 2 3 2" xfId="4851"/>
    <cellStyle name="Berekening 3 2 78 2 4" xfId="4852"/>
    <cellStyle name="Berekening 3 2 78 2 5" xfId="4853"/>
    <cellStyle name="Berekening 3 2 78 2 6" xfId="4854"/>
    <cellStyle name="Berekening 3 2 78 3" xfId="4855"/>
    <cellStyle name="Berekening 3 2 78 4" xfId="4856"/>
    <cellStyle name="Berekening 3 2 78 4 2" xfId="4857"/>
    <cellStyle name="Berekening 3 2 78 5" xfId="4858"/>
    <cellStyle name="Berekening 3 2 78 6" xfId="4859"/>
    <cellStyle name="Berekening 3 2 78 7" xfId="4860"/>
    <cellStyle name="Berekening 3 2 79" xfId="4861"/>
    <cellStyle name="Berekening 3 2 79 2" xfId="4862"/>
    <cellStyle name="Berekening 3 2 79 2 2" xfId="4863"/>
    <cellStyle name="Berekening 3 2 79 2 3" xfId="4864"/>
    <cellStyle name="Berekening 3 2 79 2 3 2" xfId="4865"/>
    <cellStyle name="Berekening 3 2 79 2 4" xfId="4866"/>
    <cellStyle name="Berekening 3 2 79 2 5" xfId="4867"/>
    <cellStyle name="Berekening 3 2 79 2 6" xfId="4868"/>
    <cellStyle name="Berekening 3 2 79 3" xfId="4869"/>
    <cellStyle name="Berekening 3 2 79 4" xfId="4870"/>
    <cellStyle name="Berekening 3 2 79 4 2" xfId="4871"/>
    <cellStyle name="Berekening 3 2 79 5" xfId="4872"/>
    <cellStyle name="Berekening 3 2 79 6" xfId="4873"/>
    <cellStyle name="Berekening 3 2 79 7" xfId="4874"/>
    <cellStyle name="Berekening 3 2 8" xfId="4875"/>
    <cellStyle name="Berekening 3 2 8 2" xfId="4876"/>
    <cellStyle name="Berekening 3 2 8 2 2" xfId="4877"/>
    <cellStyle name="Berekening 3 2 8 2 3" xfId="4878"/>
    <cellStyle name="Berekening 3 2 8 2 3 2" xfId="4879"/>
    <cellStyle name="Berekening 3 2 8 2 4" xfId="4880"/>
    <cellStyle name="Berekening 3 2 8 2 5" xfId="4881"/>
    <cellStyle name="Berekening 3 2 8 2 6" xfId="4882"/>
    <cellStyle name="Berekening 3 2 8 3" xfId="4883"/>
    <cellStyle name="Berekening 3 2 8 4" xfId="4884"/>
    <cellStyle name="Berekening 3 2 8 4 2" xfId="4885"/>
    <cellStyle name="Berekening 3 2 8 5" xfId="4886"/>
    <cellStyle name="Berekening 3 2 8 6" xfId="4887"/>
    <cellStyle name="Berekening 3 2 8 7" xfId="4888"/>
    <cellStyle name="Berekening 3 2 80" xfId="4889"/>
    <cellStyle name="Berekening 3 2 80 2" xfId="4890"/>
    <cellStyle name="Berekening 3 2 80 3" xfId="4891"/>
    <cellStyle name="Berekening 3 2 80 3 2" xfId="4892"/>
    <cellStyle name="Berekening 3 2 80 4" xfId="4893"/>
    <cellStyle name="Berekening 3 2 80 5" xfId="4894"/>
    <cellStyle name="Berekening 3 2 80 6" xfId="4895"/>
    <cellStyle name="Berekening 3 2 81" xfId="4896"/>
    <cellStyle name="Berekening 3 2 82" xfId="4897"/>
    <cellStyle name="Berekening 3 2 82 2" xfId="4898"/>
    <cellStyle name="Berekening 3 2 83" xfId="4899"/>
    <cellStyle name="Berekening 3 2 84" xfId="4900"/>
    <cellStyle name="Berekening 3 2 85" xfId="4901"/>
    <cellStyle name="Berekening 3 2 9" xfId="4902"/>
    <cellStyle name="Berekening 3 2 9 2" xfId="4903"/>
    <cellStyle name="Berekening 3 2 9 2 2" xfId="4904"/>
    <cellStyle name="Berekening 3 2 9 2 3" xfId="4905"/>
    <cellStyle name="Berekening 3 2 9 2 3 2" xfId="4906"/>
    <cellStyle name="Berekening 3 2 9 2 4" xfId="4907"/>
    <cellStyle name="Berekening 3 2 9 2 5" xfId="4908"/>
    <cellStyle name="Berekening 3 2 9 2 6" xfId="4909"/>
    <cellStyle name="Berekening 3 2 9 3" xfId="4910"/>
    <cellStyle name="Berekening 3 2 9 4" xfId="4911"/>
    <cellStyle name="Berekening 3 2 9 4 2" xfId="4912"/>
    <cellStyle name="Berekening 3 2 9 5" xfId="4913"/>
    <cellStyle name="Berekening 3 2 9 6" xfId="4914"/>
    <cellStyle name="Berekening 3 2 9 7" xfId="4915"/>
    <cellStyle name="Berekening 3 20" xfId="4916"/>
    <cellStyle name="Berekening 3 20 2" xfId="4917"/>
    <cellStyle name="Berekening 3 21" xfId="4918"/>
    <cellStyle name="Berekening 3 22" xfId="4919"/>
    <cellStyle name="Berekening 3 23" xfId="4920"/>
    <cellStyle name="Berekening 3 3" xfId="4921"/>
    <cellStyle name="Berekening 3 3 2" xfId="4922"/>
    <cellStyle name="Berekening 3 3 2 2" xfId="4923"/>
    <cellStyle name="Berekening 3 3 2 3" xfId="4924"/>
    <cellStyle name="Berekening 3 3 2 3 2" xfId="4925"/>
    <cellStyle name="Berekening 3 3 2 4" xfId="4926"/>
    <cellStyle name="Berekening 3 3 2 5" xfId="4927"/>
    <cellStyle name="Berekening 3 3 2 6" xfId="4928"/>
    <cellStyle name="Berekening 3 3 3" xfId="4929"/>
    <cellStyle name="Berekening 3 3 4" xfId="4930"/>
    <cellStyle name="Berekening 3 3 4 2" xfId="4931"/>
    <cellStyle name="Berekening 3 3 5" xfId="4932"/>
    <cellStyle name="Berekening 3 3 6" xfId="4933"/>
    <cellStyle name="Berekening 3 3 7" xfId="4934"/>
    <cellStyle name="Berekening 3 4" xfId="4935"/>
    <cellStyle name="Berekening 3 4 2" xfId="4936"/>
    <cellStyle name="Berekening 3 4 2 2" xfId="4937"/>
    <cellStyle name="Berekening 3 4 2 3" xfId="4938"/>
    <cellStyle name="Berekening 3 4 2 3 2" xfId="4939"/>
    <cellStyle name="Berekening 3 4 2 4" xfId="4940"/>
    <cellStyle name="Berekening 3 4 2 5" xfId="4941"/>
    <cellStyle name="Berekening 3 4 2 6" xfId="4942"/>
    <cellStyle name="Berekening 3 4 3" xfId="4943"/>
    <cellStyle name="Berekening 3 4 4" xfId="4944"/>
    <cellStyle name="Berekening 3 4 4 2" xfId="4945"/>
    <cellStyle name="Berekening 3 4 5" xfId="4946"/>
    <cellStyle name="Berekening 3 4 6" xfId="4947"/>
    <cellStyle name="Berekening 3 4 7" xfId="4948"/>
    <cellStyle name="Berekening 3 5" xfId="4949"/>
    <cellStyle name="Berekening 3 5 2" xfId="4950"/>
    <cellStyle name="Berekening 3 5 2 2" xfId="4951"/>
    <cellStyle name="Berekening 3 5 2 3" xfId="4952"/>
    <cellStyle name="Berekening 3 5 2 3 2" xfId="4953"/>
    <cellStyle name="Berekening 3 5 2 4" xfId="4954"/>
    <cellStyle name="Berekening 3 5 2 5" xfId="4955"/>
    <cellStyle name="Berekening 3 5 2 6" xfId="4956"/>
    <cellStyle name="Berekening 3 5 3" xfId="4957"/>
    <cellStyle name="Berekening 3 5 4" xfId="4958"/>
    <cellStyle name="Berekening 3 5 4 2" xfId="4959"/>
    <cellStyle name="Berekening 3 5 5" xfId="4960"/>
    <cellStyle name="Berekening 3 5 6" xfId="4961"/>
    <cellStyle name="Berekening 3 5 7" xfId="4962"/>
    <cellStyle name="Berekening 3 6" xfId="4963"/>
    <cellStyle name="Berekening 3 6 2" xfId="4964"/>
    <cellStyle name="Berekening 3 6 2 2" xfId="4965"/>
    <cellStyle name="Berekening 3 6 2 3" xfId="4966"/>
    <cellStyle name="Berekening 3 6 2 3 2" xfId="4967"/>
    <cellStyle name="Berekening 3 6 2 4" xfId="4968"/>
    <cellStyle name="Berekening 3 6 2 5" xfId="4969"/>
    <cellStyle name="Berekening 3 6 2 6" xfId="4970"/>
    <cellStyle name="Berekening 3 6 3" xfId="4971"/>
    <cellStyle name="Berekening 3 6 4" xfId="4972"/>
    <cellStyle name="Berekening 3 6 4 2" xfId="4973"/>
    <cellStyle name="Berekening 3 6 5" xfId="4974"/>
    <cellStyle name="Berekening 3 6 6" xfId="4975"/>
    <cellStyle name="Berekening 3 6 7" xfId="4976"/>
    <cellStyle name="Berekening 3 7" xfId="4977"/>
    <cellStyle name="Berekening 3 7 2" xfId="4978"/>
    <cellStyle name="Berekening 3 7 2 2" xfId="4979"/>
    <cellStyle name="Berekening 3 7 2 3" xfId="4980"/>
    <cellStyle name="Berekening 3 7 2 3 2" xfId="4981"/>
    <cellStyle name="Berekening 3 7 2 4" xfId="4982"/>
    <cellStyle name="Berekening 3 7 2 5" xfId="4983"/>
    <cellStyle name="Berekening 3 7 2 6" xfId="4984"/>
    <cellStyle name="Berekening 3 7 3" xfId="4985"/>
    <cellStyle name="Berekening 3 7 4" xfId="4986"/>
    <cellStyle name="Berekening 3 7 4 2" xfId="4987"/>
    <cellStyle name="Berekening 3 7 5" xfId="4988"/>
    <cellStyle name="Berekening 3 7 6" xfId="4989"/>
    <cellStyle name="Berekening 3 7 7" xfId="4990"/>
    <cellStyle name="Berekening 3 8" xfId="4991"/>
    <cellStyle name="Berekening 3 8 2" xfId="4992"/>
    <cellStyle name="Berekening 3 8 2 2" xfId="4993"/>
    <cellStyle name="Berekening 3 8 2 3" xfId="4994"/>
    <cellStyle name="Berekening 3 8 2 3 2" xfId="4995"/>
    <cellStyle name="Berekening 3 8 2 4" xfId="4996"/>
    <cellStyle name="Berekening 3 8 2 5" xfId="4997"/>
    <cellStyle name="Berekening 3 8 2 6" xfId="4998"/>
    <cellStyle name="Berekening 3 8 3" xfId="4999"/>
    <cellStyle name="Berekening 3 8 4" xfId="5000"/>
    <cellStyle name="Berekening 3 8 4 2" xfId="5001"/>
    <cellStyle name="Berekening 3 8 5" xfId="5002"/>
    <cellStyle name="Berekening 3 8 6" xfId="5003"/>
    <cellStyle name="Berekening 3 8 7" xfId="5004"/>
    <cellStyle name="Berekening 3 9" xfId="5005"/>
    <cellStyle name="Berekening 3 9 2" xfId="5006"/>
    <cellStyle name="Berekening 3 9 2 2" xfId="5007"/>
    <cellStyle name="Berekening 3 9 2 3" xfId="5008"/>
    <cellStyle name="Berekening 3 9 2 3 2" xfId="5009"/>
    <cellStyle name="Berekening 3 9 2 4" xfId="5010"/>
    <cellStyle name="Berekening 3 9 2 5" xfId="5011"/>
    <cellStyle name="Berekening 3 9 2 6" xfId="5012"/>
    <cellStyle name="Berekening 3 9 3" xfId="5013"/>
    <cellStyle name="Berekening 3 9 4" xfId="5014"/>
    <cellStyle name="Berekening 3 9 4 2" xfId="5015"/>
    <cellStyle name="Berekening 3 9 5" xfId="5016"/>
    <cellStyle name="Berekening 3 9 6" xfId="5017"/>
    <cellStyle name="Berekening 3 9 7" xfId="5018"/>
    <cellStyle name="Calculation" xfId="5019"/>
    <cellStyle name="Calculation 10" xfId="5020"/>
    <cellStyle name="Calculation 10 2" xfId="5021"/>
    <cellStyle name="Calculation 10 2 2" xfId="5022"/>
    <cellStyle name="Calculation 10 2 3" xfId="5023"/>
    <cellStyle name="Calculation 10 2 3 2" xfId="5024"/>
    <cellStyle name="Calculation 10 2 4" xfId="5025"/>
    <cellStyle name="Calculation 10 2 5" xfId="5026"/>
    <cellStyle name="Calculation 10 2 6" xfId="5027"/>
    <cellStyle name="Calculation 10 3" xfId="5028"/>
    <cellStyle name="Calculation 10 4" xfId="5029"/>
    <cellStyle name="Calculation 10 4 2" xfId="5030"/>
    <cellStyle name="Calculation 10 5" xfId="5031"/>
    <cellStyle name="Calculation 10 6" xfId="5032"/>
    <cellStyle name="Calculation 10 7" xfId="5033"/>
    <cellStyle name="Calculation 11" xfId="5034"/>
    <cellStyle name="Calculation 11 2" xfId="5035"/>
    <cellStyle name="Calculation 11 2 2" xfId="5036"/>
    <cellStyle name="Calculation 11 2 3" xfId="5037"/>
    <cellStyle name="Calculation 11 2 3 2" xfId="5038"/>
    <cellStyle name="Calculation 11 2 4" xfId="5039"/>
    <cellStyle name="Calculation 11 2 5" xfId="5040"/>
    <cellStyle name="Calculation 11 2 6" xfId="5041"/>
    <cellStyle name="Calculation 11 3" xfId="5042"/>
    <cellStyle name="Calculation 11 4" xfId="5043"/>
    <cellStyle name="Calculation 11 4 2" xfId="5044"/>
    <cellStyle name="Calculation 11 5" xfId="5045"/>
    <cellStyle name="Calculation 11 6" xfId="5046"/>
    <cellStyle name="Calculation 11 7" xfId="5047"/>
    <cellStyle name="Calculation 12" xfId="5048"/>
    <cellStyle name="Calculation 12 2" xfId="5049"/>
    <cellStyle name="Calculation 12 2 2" xfId="5050"/>
    <cellStyle name="Calculation 12 2 3" xfId="5051"/>
    <cellStyle name="Calculation 12 2 3 2" xfId="5052"/>
    <cellStyle name="Calculation 12 2 4" xfId="5053"/>
    <cellStyle name="Calculation 12 2 5" xfId="5054"/>
    <cellStyle name="Calculation 12 2 6" xfId="5055"/>
    <cellStyle name="Calculation 12 3" xfId="5056"/>
    <cellStyle name="Calculation 12 4" xfId="5057"/>
    <cellStyle name="Calculation 12 4 2" xfId="5058"/>
    <cellStyle name="Calculation 12 5" xfId="5059"/>
    <cellStyle name="Calculation 12 6" xfId="5060"/>
    <cellStyle name="Calculation 12 7" xfId="5061"/>
    <cellStyle name="Calculation 13" xfId="5062"/>
    <cellStyle name="Calculation 13 2" xfId="5063"/>
    <cellStyle name="Calculation 13 2 2" xfId="5064"/>
    <cellStyle name="Calculation 13 2 3" xfId="5065"/>
    <cellStyle name="Calculation 13 2 3 2" xfId="5066"/>
    <cellStyle name="Calculation 13 2 4" xfId="5067"/>
    <cellStyle name="Calculation 13 2 5" xfId="5068"/>
    <cellStyle name="Calculation 13 2 6" xfId="5069"/>
    <cellStyle name="Calculation 13 3" xfId="5070"/>
    <cellStyle name="Calculation 13 4" xfId="5071"/>
    <cellStyle name="Calculation 13 4 2" xfId="5072"/>
    <cellStyle name="Calculation 13 5" xfId="5073"/>
    <cellStyle name="Calculation 13 6" xfId="5074"/>
    <cellStyle name="Calculation 13 7" xfId="5075"/>
    <cellStyle name="Calculation 14" xfId="5076"/>
    <cellStyle name="Calculation 14 2" xfId="5077"/>
    <cellStyle name="Calculation 14 2 2" xfId="5078"/>
    <cellStyle name="Calculation 14 2 3" xfId="5079"/>
    <cellStyle name="Calculation 14 2 3 2" xfId="5080"/>
    <cellStyle name="Calculation 14 2 4" xfId="5081"/>
    <cellStyle name="Calculation 14 2 5" xfId="5082"/>
    <cellStyle name="Calculation 14 2 6" xfId="5083"/>
    <cellStyle name="Calculation 14 3" xfId="5084"/>
    <cellStyle name="Calculation 14 4" xfId="5085"/>
    <cellStyle name="Calculation 14 4 2" xfId="5086"/>
    <cellStyle name="Calculation 14 5" xfId="5087"/>
    <cellStyle name="Calculation 14 6" xfId="5088"/>
    <cellStyle name="Calculation 14 7" xfId="5089"/>
    <cellStyle name="Calculation 15" xfId="5090"/>
    <cellStyle name="Calculation 15 2" xfId="5091"/>
    <cellStyle name="Calculation 15 2 2" xfId="5092"/>
    <cellStyle name="Calculation 15 2 3" xfId="5093"/>
    <cellStyle name="Calculation 15 2 3 2" xfId="5094"/>
    <cellStyle name="Calculation 15 2 4" xfId="5095"/>
    <cellStyle name="Calculation 15 2 5" xfId="5096"/>
    <cellStyle name="Calculation 15 2 6" xfId="5097"/>
    <cellStyle name="Calculation 15 3" xfId="5098"/>
    <cellStyle name="Calculation 15 4" xfId="5099"/>
    <cellStyle name="Calculation 15 4 2" xfId="5100"/>
    <cellStyle name="Calculation 15 5" xfId="5101"/>
    <cellStyle name="Calculation 15 6" xfId="5102"/>
    <cellStyle name="Calculation 15 7" xfId="5103"/>
    <cellStyle name="Calculation 16" xfId="5104"/>
    <cellStyle name="Calculation 16 2" xfId="5105"/>
    <cellStyle name="Calculation 16 2 2" xfId="5106"/>
    <cellStyle name="Calculation 16 2 3" xfId="5107"/>
    <cellStyle name="Calculation 16 2 3 2" xfId="5108"/>
    <cellStyle name="Calculation 16 2 4" xfId="5109"/>
    <cellStyle name="Calculation 16 2 5" xfId="5110"/>
    <cellStyle name="Calculation 16 2 6" xfId="5111"/>
    <cellStyle name="Calculation 16 3" xfId="5112"/>
    <cellStyle name="Calculation 16 4" xfId="5113"/>
    <cellStyle name="Calculation 16 4 2" xfId="5114"/>
    <cellStyle name="Calculation 16 5" xfId="5115"/>
    <cellStyle name="Calculation 16 6" xfId="5116"/>
    <cellStyle name="Calculation 16 7" xfId="5117"/>
    <cellStyle name="Calculation 17" xfId="5118"/>
    <cellStyle name="Calculation 17 2" xfId="5119"/>
    <cellStyle name="Calculation 17 2 2" xfId="5120"/>
    <cellStyle name="Calculation 17 2 3" xfId="5121"/>
    <cellStyle name="Calculation 17 2 3 2" xfId="5122"/>
    <cellStyle name="Calculation 17 2 4" xfId="5123"/>
    <cellStyle name="Calculation 17 2 5" xfId="5124"/>
    <cellStyle name="Calculation 17 2 6" xfId="5125"/>
    <cellStyle name="Calculation 17 3" xfId="5126"/>
    <cellStyle name="Calculation 17 4" xfId="5127"/>
    <cellStyle name="Calculation 17 4 2" xfId="5128"/>
    <cellStyle name="Calculation 17 5" xfId="5129"/>
    <cellStyle name="Calculation 17 6" xfId="5130"/>
    <cellStyle name="Calculation 17 7" xfId="5131"/>
    <cellStyle name="Calculation 18" xfId="5132"/>
    <cellStyle name="Calculation 18 2" xfId="5133"/>
    <cellStyle name="Calculation 18 3" xfId="5134"/>
    <cellStyle name="Calculation 18 3 2" xfId="5135"/>
    <cellStyle name="Calculation 18 4" xfId="5136"/>
    <cellStyle name="Calculation 18 5" xfId="5137"/>
    <cellStyle name="Calculation 18 6" xfId="5138"/>
    <cellStyle name="Calculation 19" xfId="5139"/>
    <cellStyle name="Calculation 2" xfId="5140"/>
    <cellStyle name="Calculation 2 10" xfId="5141"/>
    <cellStyle name="Calculation 2 10 2" xfId="5142"/>
    <cellStyle name="Calculation 2 10 2 2" xfId="5143"/>
    <cellStyle name="Calculation 2 10 2 3" xfId="5144"/>
    <cellStyle name="Calculation 2 10 2 3 2" xfId="5145"/>
    <cellStyle name="Calculation 2 10 2 4" xfId="5146"/>
    <cellStyle name="Calculation 2 10 2 5" xfId="5147"/>
    <cellStyle name="Calculation 2 10 2 6" xfId="5148"/>
    <cellStyle name="Calculation 2 10 3" xfId="5149"/>
    <cellStyle name="Calculation 2 10 4" xfId="5150"/>
    <cellStyle name="Calculation 2 10 4 2" xfId="5151"/>
    <cellStyle name="Calculation 2 10 5" xfId="5152"/>
    <cellStyle name="Calculation 2 10 6" xfId="5153"/>
    <cellStyle name="Calculation 2 10 7" xfId="5154"/>
    <cellStyle name="Calculation 2 11" xfId="5155"/>
    <cellStyle name="Calculation 2 11 2" xfId="5156"/>
    <cellStyle name="Calculation 2 11 2 2" xfId="5157"/>
    <cellStyle name="Calculation 2 11 2 3" xfId="5158"/>
    <cellStyle name="Calculation 2 11 2 3 2" xfId="5159"/>
    <cellStyle name="Calculation 2 11 2 4" xfId="5160"/>
    <cellStyle name="Calculation 2 11 2 5" xfId="5161"/>
    <cellStyle name="Calculation 2 11 2 6" xfId="5162"/>
    <cellStyle name="Calculation 2 11 3" xfId="5163"/>
    <cellStyle name="Calculation 2 11 4" xfId="5164"/>
    <cellStyle name="Calculation 2 11 4 2" xfId="5165"/>
    <cellStyle name="Calculation 2 11 5" xfId="5166"/>
    <cellStyle name="Calculation 2 11 6" xfId="5167"/>
    <cellStyle name="Calculation 2 11 7" xfId="5168"/>
    <cellStyle name="Calculation 2 12" xfId="5169"/>
    <cellStyle name="Calculation 2 12 2" xfId="5170"/>
    <cellStyle name="Calculation 2 12 2 2" xfId="5171"/>
    <cellStyle name="Calculation 2 12 2 3" xfId="5172"/>
    <cellStyle name="Calculation 2 12 2 3 2" xfId="5173"/>
    <cellStyle name="Calculation 2 12 2 4" xfId="5174"/>
    <cellStyle name="Calculation 2 12 2 5" xfId="5175"/>
    <cellStyle name="Calculation 2 12 2 6" xfId="5176"/>
    <cellStyle name="Calculation 2 12 3" xfId="5177"/>
    <cellStyle name="Calculation 2 12 4" xfId="5178"/>
    <cellStyle name="Calculation 2 12 4 2" xfId="5179"/>
    <cellStyle name="Calculation 2 12 5" xfId="5180"/>
    <cellStyle name="Calculation 2 12 6" xfId="5181"/>
    <cellStyle name="Calculation 2 12 7" xfId="5182"/>
    <cellStyle name="Calculation 2 13" xfId="5183"/>
    <cellStyle name="Calculation 2 13 2" xfId="5184"/>
    <cellStyle name="Calculation 2 13 2 2" xfId="5185"/>
    <cellStyle name="Calculation 2 13 2 3" xfId="5186"/>
    <cellStyle name="Calculation 2 13 2 3 2" xfId="5187"/>
    <cellStyle name="Calculation 2 13 2 4" xfId="5188"/>
    <cellStyle name="Calculation 2 13 2 5" xfId="5189"/>
    <cellStyle name="Calculation 2 13 2 6" xfId="5190"/>
    <cellStyle name="Calculation 2 13 3" xfId="5191"/>
    <cellStyle name="Calculation 2 13 4" xfId="5192"/>
    <cellStyle name="Calculation 2 13 4 2" xfId="5193"/>
    <cellStyle name="Calculation 2 13 5" xfId="5194"/>
    <cellStyle name="Calculation 2 13 6" xfId="5195"/>
    <cellStyle name="Calculation 2 13 7" xfId="5196"/>
    <cellStyle name="Calculation 2 14" xfId="5197"/>
    <cellStyle name="Calculation 2 14 2" xfId="5198"/>
    <cellStyle name="Calculation 2 14 2 2" xfId="5199"/>
    <cellStyle name="Calculation 2 14 2 3" xfId="5200"/>
    <cellStyle name="Calculation 2 14 2 3 2" xfId="5201"/>
    <cellStyle name="Calculation 2 14 2 4" xfId="5202"/>
    <cellStyle name="Calculation 2 14 2 5" xfId="5203"/>
    <cellStyle name="Calculation 2 14 2 6" xfId="5204"/>
    <cellStyle name="Calculation 2 14 3" xfId="5205"/>
    <cellStyle name="Calculation 2 14 4" xfId="5206"/>
    <cellStyle name="Calculation 2 14 4 2" xfId="5207"/>
    <cellStyle name="Calculation 2 14 5" xfId="5208"/>
    <cellStyle name="Calculation 2 14 6" xfId="5209"/>
    <cellStyle name="Calculation 2 14 7" xfId="5210"/>
    <cellStyle name="Calculation 2 15" xfId="5211"/>
    <cellStyle name="Calculation 2 15 2" xfId="5212"/>
    <cellStyle name="Calculation 2 15 2 2" xfId="5213"/>
    <cellStyle name="Calculation 2 15 2 3" xfId="5214"/>
    <cellStyle name="Calculation 2 15 2 3 2" xfId="5215"/>
    <cellStyle name="Calculation 2 15 2 4" xfId="5216"/>
    <cellStyle name="Calculation 2 15 2 5" xfId="5217"/>
    <cellStyle name="Calculation 2 15 2 6" xfId="5218"/>
    <cellStyle name="Calculation 2 15 3" xfId="5219"/>
    <cellStyle name="Calculation 2 15 4" xfId="5220"/>
    <cellStyle name="Calculation 2 15 4 2" xfId="5221"/>
    <cellStyle name="Calculation 2 15 5" xfId="5222"/>
    <cellStyle name="Calculation 2 15 6" xfId="5223"/>
    <cellStyle name="Calculation 2 15 7" xfId="5224"/>
    <cellStyle name="Calculation 2 16" xfId="5225"/>
    <cellStyle name="Calculation 2 16 2" xfId="5226"/>
    <cellStyle name="Calculation 2 16 2 2" xfId="5227"/>
    <cellStyle name="Calculation 2 16 2 3" xfId="5228"/>
    <cellStyle name="Calculation 2 16 2 3 2" xfId="5229"/>
    <cellStyle name="Calculation 2 16 2 4" xfId="5230"/>
    <cellStyle name="Calculation 2 16 2 5" xfId="5231"/>
    <cellStyle name="Calculation 2 16 2 6" xfId="5232"/>
    <cellStyle name="Calculation 2 16 3" xfId="5233"/>
    <cellStyle name="Calculation 2 16 4" xfId="5234"/>
    <cellStyle name="Calculation 2 16 4 2" xfId="5235"/>
    <cellStyle name="Calculation 2 16 5" xfId="5236"/>
    <cellStyle name="Calculation 2 16 6" xfId="5237"/>
    <cellStyle name="Calculation 2 16 7" xfId="5238"/>
    <cellStyle name="Calculation 2 17" xfId="5239"/>
    <cellStyle name="Calculation 2 17 2" xfId="5240"/>
    <cellStyle name="Calculation 2 17 2 2" xfId="5241"/>
    <cellStyle name="Calculation 2 17 2 3" xfId="5242"/>
    <cellStyle name="Calculation 2 17 2 3 2" xfId="5243"/>
    <cellStyle name="Calculation 2 17 2 4" xfId="5244"/>
    <cellStyle name="Calculation 2 17 2 5" xfId="5245"/>
    <cellStyle name="Calculation 2 17 2 6" xfId="5246"/>
    <cellStyle name="Calculation 2 17 3" xfId="5247"/>
    <cellStyle name="Calculation 2 17 4" xfId="5248"/>
    <cellStyle name="Calculation 2 17 4 2" xfId="5249"/>
    <cellStyle name="Calculation 2 17 5" xfId="5250"/>
    <cellStyle name="Calculation 2 17 6" xfId="5251"/>
    <cellStyle name="Calculation 2 17 7" xfId="5252"/>
    <cellStyle name="Calculation 2 18" xfId="5253"/>
    <cellStyle name="Calculation 2 18 2" xfId="5254"/>
    <cellStyle name="Calculation 2 18 2 2" xfId="5255"/>
    <cellStyle name="Calculation 2 18 2 3" xfId="5256"/>
    <cellStyle name="Calculation 2 18 2 3 2" xfId="5257"/>
    <cellStyle name="Calculation 2 18 2 4" xfId="5258"/>
    <cellStyle name="Calculation 2 18 2 5" xfId="5259"/>
    <cellStyle name="Calculation 2 18 2 6" xfId="5260"/>
    <cellStyle name="Calculation 2 18 3" xfId="5261"/>
    <cellStyle name="Calculation 2 18 4" xfId="5262"/>
    <cellStyle name="Calculation 2 18 4 2" xfId="5263"/>
    <cellStyle name="Calculation 2 18 5" xfId="5264"/>
    <cellStyle name="Calculation 2 18 6" xfId="5265"/>
    <cellStyle name="Calculation 2 18 7" xfId="5266"/>
    <cellStyle name="Calculation 2 19" xfId="5267"/>
    <cellStyle name="Calculation 2 19 2" xfId="5268"/>
    <cellStyle name="Calculation 2 19 2 2" xfId="5269"/>
    <cellStyle name="Calculation 2 19 2 3" xfId="5270"/>
    <cellStyle name="Calculation 2 19 2 3 2" xfId="5271"/>
    <cellStyle name="Calculation 2 19 2 4" xfId="5272"/>
    <cellStyle name="Calculation 2 19 2 5" xfId="5273"/>
    <cellStyle name="Calculation 2 19 2 6" xfId="5274"/>
    <cellStyle name="Calculation 2 19 3" xfId="5275"/>
    <cellStyle name="Calculation 2 19 4" xfId="5276"/>
    <cellStyle name="Calculation 2 19 4 2" xfId="5277"/>
    <cellStyle name="Calculation 2 19 5" xfId="5278"/>
    <cellStyle name="Calculation 2 19 6" xfId="5279"/>
    <cellStyle name="Calculation 2 19 7" xfId="5280"/>
    <cellStyle name="Calculation 2 2" xfId="5281"/>
    <cellStyle name="Calculation 2 2 2" xfId="5282"/>
    <cellStyle name="Calculation 2 2 2 2" xfId="5283"/>
    <cellStyle name="Calculation 2 2 2 3" xfId="5284"/>
    <cellStyle name="Calculation 2 2 2 3 2" xfId="5285"/>
    <cellStyle name="Calculation 2 2 2 4" xfId="5286"/>
    <cellStyle name="Calculation 2 2 2 5" xfId="5287"/>
    <cellStyle name="Calculation 2 2 2 6" xfId="5288"/>
    <cellStyle name="Calculation 2 2 3" xfId="5289"/>
    <cellStyle name="Calculation 2 2 4" xfId="5290"/>
    <cellStyle name="Calculation 2 2 4 2" xfId="5291"/>
    <cellStyle name="Calculation 2 2 5" xfId="5292"/>
    <cellStyle name="Calculation 2 2 6" xfId="5293"/>
    <cellStyle name="Calculation 2 2 7" xfId="5294"/>
    <cellStyle name="Calculation 2 20" xfId="5295"/>
    <cellStyle name="Calculation 2 20 2" xfId="5296"/>
    <cellStyle name="Calculation 2 20 2 2" xfId="5297"/>
    <cellStyle name="Calculation 2 20 2 3" xfId="5298"/>
    <cellStyle name="Calculation 2 20 2 3 2" xfId="5299"/>
    <cellStyle name="Calculation 2 20 2 4" xfId="5300"/>
    <cellStyle name="Calculation 2 20 2 5" xfId="5301"/>
    <cellStyle name="Calculation 2 20 2 6" xfId="5302"/>
    <cellStyle name="Calculation 2 20 3" xfId="5303"/>
    <cellStyle name="Calculation 2 20 4" xfId="5304"/>
    <cellStyle name="Calculation 2 20 4 2" xfId="5305"/>
    <cellStyle name="Calculation 2 20 5" xfId="5306"/>
    <cellStyle name="Calculation 2 20 6" xfId="5307"/>
    <cellStyle name="Calculation 2 20 7" xfId="5308"/>
    <cellStyle name="Calculation 2 21" xfId="5309"/>
    <cellStyle name="Calculation 2 21 2" xfId="5310"/>
    <cellStyle name="Calculation 2 21 2 2" xfId="5311"/>
    <cellStyle name="Calculation 2 21 2 3" xfId="5312"/>
    <cellStyle name="Calculation 2 21 2 3 2" xfId="5313"/>
    <cellStyle name="Calculation 2 21 2 4" xfId="5314"/>
    <cellStyle name="Calculation 2 21 2 5" xfId="5315"/>
    <cellStyle name="Calculation 2 21 2 6" xfId="5316"/>
    <cellStyle name="Calculation 2 21 3" xfId="5317"/>
    <cellStyle name="Calculation 2 21 4" xfId="5318"/>
    <cellStyle name="Calculation 2 21 4 2" xfId="5319"/>
    <cellStyle name="Calculation 2 21 5" xfId="5320"/>
    <cellStyle name="Calculation 2 21 6" xfId="5321"/>
    <cellStyle name="Calculation 2 21 7" xfId="5322"/>
    <cellStyle name="Calculation 2 22" xfId="5323"/>
    <cellStyle name="Calculation 2 22 2" xfId="5324"/>
    <cellStyle name="Calculation 2 22 2 2" xfId="5325"/>
    <cellStyle name="Calculation 2 22 2 3" xfId="5326"/>
    <cellStyle name="Calculation 2 22 2 3 2" xfId="5327"/>
    <cellStyle name="Calculation 2 22 2 4" xfId="5328"/>
    <cellStyle name="Calculation 2 22 2 5" xfId="5329"/>
    <cellStyle name="Calculation 2 22 2 6" xfId="5330"/>
    <cellStyle name="Calculation 2 22 3" xfId="5331"/>
    <cellStyle name="Calculation 2 22 4" xfId="5332"/>
    <cellStyle name="Calculation 2 22 4 2" xfId="5333"/>
    <cellStyle name="Calculation 2 22 5" xfId="5334"/>
    <cellStyle name="Calculation 2 22 6" xfId="5335"/>
    <cellStyle name="Calculation 2 22 7" xfId="5336"/>
    <cellStyle name="Calculation 2 23" xfId="5337"/>
    <cellStyle name="Calculation 2 23 2" xfId="5338"/>
    <cellStyle name="Calculation 2 23 2 2" xfId="5339"/>
    <cellStyle name="Calculation 2 23 2 3" xfId="5340"/>
    <cellStyle name="Calculation 2 23 2 3 2" xfId="5341"/>
    <cellStyle name="Calculation 2 23 2 4" xfId="5342"/>
    <cellStyle name="Calculation 2 23 2 5" xfId="5343"/>
    <cellStyle name="Calculation 2 23 2 6" xfId="5344"/>
    <cellStyle name="Calculation 2 23 3" xfId="5345"/>
    <cellStyle name="Calculation 2 23 4" xfId="5346"/>
    <cellStyle name="Calculation 2 23 4 2" xfId="5347"/>
    <cellStyle name="Calculation 2 23 5" xfId="5348"/>
    <cellStyle name="Calculation 2 23 6" xfId="5349"/>
    <cellStyle name="Calculation 2 23 7" xfId="5350"/>
    <cellStyle name="Calculation 2 24" xfId="5351"/>
    <cellStyle name="Calculation 2 24 2" xfId="5352"/>
    <cellStyle name="Calculation 2 24 2 2" xfId="5353"/>
    <cellStyle name="Calculation 2 24 2 3" xfId="5354"/>
    <cellStyle name="Calculation 2 24 2 3 2" xfId="5355"/>
    <cellStyle name="Calculation 2 24 2 4" xfId="5356"/>
    <cellStyle name="Calculation 2 24 2 5" xfId="5357"/>
    <cellStyle name="Calculation 2 24 2 6" xfId="5358"/>
    <cellStyle name="Calculation 2 24 3" xfId="5359"/>
    <cellStyle name="Calculation 2 24 4" xfId="5360"/>
    <cellStyle name="Calculation 2 24 4 2" xfId="5361"/>
    <cellStyle name="Calculation 2 24 5" xfId="5362"/>
    <cellStyle name="Calculation 2 24 6" xfId="5363"/>
    <cellStyle name="Calculation 2 24 7" xfId="5364"/>
    <cellStyle name="Calculation 2 25" xfId="5365"/>
    <cellStyle name="Calculation 2 25 2" xfId="5366"/>
    <cellStyle name="Calculation 2 25 2 2" xfId="5367"/>
    <cellStyle name="Calculation 2 25 2 3" xfId="5368"/>
    <cellStyle name="Calculation 2 25 2 3 2" xfId="5369"/>
    <cellStyle name="Calculation 2 25 2 4" xfId="5370"/>
    <cellStyle name="Calculation 2 25 2 5" xfId="5371"/>
    <cellStyle name="Calculation 2 25 2 6" xfId="5372"/>
    <cellStyle name="Calculation 2 25 3" xfId="5373"/>
    <cellStyle name="Calculation 2 25 4" xfId="5374"/>
    <cellStyle name="Calculation 2 25 4 2" xfId="5375"/>
    <cellStyle name="Calculation 2 25 5" xfId="5376"/>
    <cellStyle name="Calculation 2 25 6" xfId="5377"/>
    <cellStyle name="Calculation 2 25 7" xfId="5378"/>
    <cellStyle name="Calculation 2 26" xfId="5379"/>
    <cellStyle name="Calculation 2 26 2" xfId="5380"/>
    <cellStyle name="Calculation 2 26 2 2" xfId="5381"/>
    <cellStyle name="Calculation 2 26 2 3" xfId="5382"/>
    <cellStyle name="Calculation 2 26 2 3 2" xfId="5383"/>
    <cellStyle name="Calculation 2 26 2 4" xfId="5384"/>
    <cellStyle name="Calculation 2 26 2 5" xfId="5385"/>
    <cellStyle name="Calculation 2 26 2 6" xfId="5386"/>
    <cellStyle name="Calculation 2 26 3" xfId="5387"/>
    <cellStyle name="Calculation 2 26 4" xfId="5388"/>
    <cellStyle name="Calculation 2 26 4 2" xfId="5389"/>
    <cellStyle name="Calculation 2 26 5" xfId="5390"/>
    <cellStyle name="Calculation 2 26 6" xfId="5391"/>
    <cellStyle name="Calculation 2 26 7" xfId="5392"/>
    <cellStyle name="Calculation 2 27" xfId="5393"/>
    <cellStyle name="Calculation 2 27 2" xfId="5394"/>
    <cellStyle name="Calculation 2 27 2 2" xfId="5395"/>
    <cellStyle name="Calculation 2 27 2 3" xfId="5396"/>
    <cellStyle name="Calculation 2 27 2 3 2" xfId="5397"/>
    <cellStyle name="Calculation 2 27 2 4" xfId="5398"/>
    <cellStyle name="Calculation 2 27 2 5" xfId="5399"/>
    <cellStyle name="Calculation 2 27 2 6" xfId="5400"/>
    <cellStyle name="Calculation 2 27 3" xfId="5401"/>
    <cellStyle name="Calculation 2 27 4" xfId="5402"/>
    <cellStyle name="Calculation 2 27 4 2" xfId="5403"/>
    <cellStyle name="Calculation 2 27 5" xfId="5404"/>
    <cellStyle name="Calculation 2 27 6" xfId="5405"/>
    <cellStyle name="Calculation 2 27 7" xfId="5406"/>
    <cellStyle name="Calculation 2 28" xfId="5407"/>
    <cellStyle name="Calculation 2 28 2" xfId="5408"/>
    <cellStyle name="Calculation 2 28 2 2" xfId="5409"/>
    <cellStyle name="Calculation 2 28 2 3" xfId="5410"/>
    <cellStyle name="Calculation 2 28 2 3 2" xfId="5411"/>
    <cellStyle name="Calculation 2 28 2 4" xfId="5412"/>
    <cellStyle name="Calculation 2 28 2 5" xfId="5413"/>
    <cellStyle name="Calculation 2 28 2 6" xfId="5414"/>
    <cellStyle name="Calculation 2 28 3" xfId="5415"/>
    <cellStyle name="Calculation 2 28 4" xfId="5416"/>
    <cellStyle name="Calculation 2 28 4 2" xfId="5417"/>
    <cellStyle name="Calculation 2 28 5" xfId="5418"/>
    <cellStyle name="Calculation 2 28 6" xfId="5419"/>
    <cellStyle name="Calculation 2 28 7" xfId="5420"/>
    <cellStyle name="Calculation 2 29" xfId="5421"/>
    <cellStyle name="Calculation 2 29 2" xfId="5422"/>
    <cellStyle name="Calculation 2 29 2 2" xfId="5423"/>
    <cellStyle name="Calculation 2 29 2 3" xfId="5424"/>
    <cellStyle name="Calculation 2 29 2 3 2" xfId="5425"/>
    <cellStyle name="Calculation 2 29 2 4" xfId="5426"/>
    <cellStyle name="Calculation 2 29 2 5" xfId="5427"/>
    <cellStyle name="Calculation 2 29 2 6" xfId="5428"/>
    <cellStyle name="Calculation 2 29 3" xfId="5429"/>
    <cellStyle name="Calculation 2 29 4" xfId="5430"/>
    <cellStyle name="Calculation 2 29 4 2" xfId="5431"/>
    <cellStyle name="Calculation 2 29 5" xfId="5432"/>
    <cellStyle name="Calculation 2 29 6" xfId="5433"/>
    <cellStyle name="Calculation 2 29 7" xfId="5434"/>
    <cellStyle name="Calculation 2 3" xfId="5435"/>
    <cellStyle name="Calculation 2 3 2" xfId="5436"/>
    <cellStyle name="Calculation 2 3 2 2" xfId="5437"/>
    <cellStyle name="Calculation 2 3 2 3" xfId="5438"/>
    <cellStyle name="Calculation 2 3 2 3 2" xfId="5439"/>
    <cellStyle name="Calculation 2 3 2 4" xfId="5440"/>
    <cellStyle name="Calculation 2 3 2 5" xfId="5441"/>
    <cellStyle name="Calculation 2 3 2 6" xfId="5442"/>
    <cellStyle name="Calculation 2 3 3" xfId="5443"/>
    <cellStyle name="Calculation 2 3 4" xfId="5444"/>
    <cellStyle name="Calculation 2 3 4 2" xfId="5445"/>
    <cellStyle name="Calculation 2 3 5" xfId="5446"/>
    <cellStyle name="Calculation 2 3 6" xfId="5447"/>
    <cellStyle name="Calculation 2 3 7" xfId="5448"/>
    <cellStyle name="Calculation 2 30" xfId="5449"/>
    <cellStyle name="Calculation 2 30 2" xfId="5450"/>
    <cellStyle name="Calculation 2 30 2 2" xfId="5451"/>
    <cellStyle name="Calculation 2 30 2 3" xfId="5452"/>
    <cellStyle name="Calculation 2 30 2 3 2" xfId="5453"/>
    <cellStyle name="Calculation 2 30 2 4" xfId="5454"/>
    <cellStyle name="Calculation 2 30 2 5" xfId="5455"/>
    <cellStyle name="Calculation 2 30 2 6" xfId="5456"/>
    <cellStyle name="Calculation 2 30 3" xfId="5457"/>
    <cellStyle name="Calculation 2 30 4" xfId="5458"/>
    <cellStyle name="Calculation 2 30 4 2" xfId="5459"/>
    <cellStyle name="Calculation 2 30 5" xfId="5460"/>
    <cellStyle name="Calculation 2 30 6" xfId="5461"/>
    <cellStyle name="Calculation 2 30 7" xfId="5462"/>
    <cellStyle name="Calculation 2 31" xfId="5463"/>
    <cellStyle name="Calculation 2 31 2" xfId="5464"/>
    <cellStyle name="Calculation 2 31 2 2" xfId="5465"/>
    <cellStyle name="Calculation 2 31 2 3" xfId="5466"/>
    <cellStyle name="Calculation 2 31 2 3 2" xfId="5467"/>
    <cellStyle name="Calculation 2 31 2 4" xfId="5468"/>
    <cellStyle name="Calculation 2 31 2 5" xfId="5469"/>
    <cellStyle name="Calculation 2 31 2 6" xfId="5470"/>
    <cellStyle name="Calculation 2 31 3" xfId="5471"/>
    <cellStyle name="Calculation 2 31 4" xfId="5472"/>
    <cellStyle name="Calculation 2 31 4 2" xfId="5473"/>
    <cellStyle name="Calculation 2 31 5" xfId="5474"/>
    <cellStyle name="Calculation 2 31 6" xfId="5475"/>
    <cellStyle name="Calculation 2 31 7" xfId="5476"/>
    <cellStyle name="Calculation 2 32" xfId="5477"/>
    <cellStyle name="Calculation 2 32 2" xfId="5478"/>
    <cellStyle name="Calculation 2 32 2 2" xfId="5479"/>
    <cellStyle name="Calculation 2 32 2 3" xfId="5480"/>
    <cellStyle name="Calculation 2 32 2 3 2" xfId="5481"/>
    <cellStyle name="Calculation 2 32 2 4" xfId="5482"/>
    <cellStyle name="Calculation 2 32 2 5" xfId="5483"/>
    <cellStyle name="Calculation 2 32 2 6" xfId="5484"/>
    <cellStyle name="Calculation 2 32 3" xfId="5485"/>
    <cellStyle name="Calculation 2 32 4" xfId="5486"/>
    <cellStyle name="Calculation 2 32 4 2" xfId="5487"/>
    <cellStyle name="Calculation 2 32 5" xfId="5488"/>
    <cellStyle name="Calculation 2 32 6" xfId="5489"/>
    <cellStyle name="Calculation 2 32 7" xfId="5490"/>
    <cellStyle name="Calculation 2 33" xfId="5491"/>
    <cellStyle name="Calculation 2 33 2" xfId="5492"/>
    <cellStyle name="Calculation 2 33 2 2" xfId="5493"/>
    <cellStyle name="Calculation 2 33 2 3" xfId="5494"/>
    <cellStyle name="Calculation 2 33 2 3 2" xfId="5495"/>
    <cellStyle name="Calculation 2 33 2 4" xfId="5496"/>
    <cellStyle name="Calculation 2 33 2 5" xfId="5497"/>
    <cellStyle name="Calculation 2 33 2 6" xfId="5498"/>
    <cellStyle name="Calculation 2 33 3" xfId="5499"/>
    <cellStyle name="Calculation 2 33 4" xfId="5500"/>
    <cellStyle name="Calculation 2 33 4 2" xfId="5501"/>
    <cellStyle name="Calculation 2 33 5" xfId="5502"/>
    <cellStyle name="Calculation 2 33 6" xfId="5503"/>
    <cellStyle name="Calculation 2 33 7" xfId="5504"/>
    <cellStyle name="Calculation 2 34" xfId="5505"/>
    <cellStyle name="Calculation 2 34 2" xfId="5506"/>
    <cellStyle name="Calculation 2 34 2 2" xfId="5507"/>
    <cellStyle name="Calculation 2 34 2 3" xfId="5508"/>
    <cellStyle name="Calculation 2 34 2 3 2" xfId="5509"/>
    <cellStyle name="Calculation 2 34 2 4" xfId="5510"/>
    <cellStyle name="Calculation 2 34 2 5" xfId="5511"/>
    <cellStyle name="Calculation 2 34 2 6" xfId="5512"/>
    <cellStyle name="Calculation 2 34 3" xfId="5513"/>
    <cellStyle name="Calculation 2 34 4" xfId="5514"/>
    <cellStyle name="Calculation 2 34 4 2" xfId="5515"/>
    <cellStyle name="Calculation 2 34 5" xfId="5516"/>
    <cellStyle name="Calculation 2 34 6" xfId="5517"/>
    <cellStyle name="Calculation 2 34 7" xfId="5518"/>
    <cellStyle name="Calculation 2 35" xfId="5519"/>
    <cellStyle name="Calculation 2 35 2" xfId="5520"/>
    <cellStyle name="Calculation 2 35 2 2" xfId="5521"/>
    <cellStyle name="Calculation 2 35 2 3" xfId="5522"/>
    <cellStyle name="Calculation 2 35 2 3 2" xfId="5523"/>
    <cellStyle name="Calculation 2 35 2 4" xfId="5524"/>
    <cellStyle name="Calculation 2 35 2 5" xfId="5525"/>
    <cellStyle name="Calculation 2 35 2 6" xfId="5526"/>
    <cellStyle name="Calculation 2 35 3" xfId="5527"/>
    <cellStyle name="Calculation 2 35 4" xfId="5528"/>
    <cellStyle name="Calculation 2 35 4 2" xfId="5529"/>
    <cellStyle name="Calculation 2 35 5" xfId="5530"/>
    <cellStyle name="Calculation 2 35 6" xfId="5531"/>
    <cellStyle name="Calculation 2 35 7" xfId="5532"/>
    <cellStyle name="Calculation 2 36" xfId="5533"/>
    <cellStyle name="Calculation 2 36 2" xfId="5534"/>
    <cellStyle name="Calculation 2 36 2 2" xfId="5535"/>
    <cellStyle name="Calculation 2 36 2 3" xfId="5536"/>
    <cellStyle name="Calculation 2 36 2 3 2" xfId="5537"/>
    <cellStyle name="Calculation 2 36 2 4" xfId="5538"/>
    <cellStyle name="Calculation 2 36 2 5" xfId="5539"/>
    <cellStyle name="Calculation 2 36 2 6" xfId="5540"/>
    <cellStyle name="Calculation 2 36 3" xfId="5541"/>
    <cellStyle name="Calculation 2 36 4" xfId="5542"/>
    <cellStyle name="Calculation 2 36 4 2" xfId="5543"/>
    <cellStyle name="Calculation 2 36 5" xfId="5544"/>
    <cellStyle name="Calculation 2 36 6" xfId="5545"/>
    <cellStyle name="Calculation 2 36 7" xfId="5546"/>
    <cellStyle name="Calculation 2 37" xfId="5547"/>
    <cellStyle name="Calculation 2 37 2" xfId="5548"/>
    <cellStyle name="Calculation 2 37 2 2" xfId="5549"/>
    <cellStyle name="Calculation 2 37 2 3" xfId="5550"/>
    <cellStyle name="Calculation 2 37 2 3 2" xfId="5551"/>
    <cellStyle name="Calculation 2 37 2 4" xfId="5552"/>
    <cellStyle name="Calculation 2 37 2 5" xfId="5553"/>
    <cellStyle name="Calculation 2 37 2 6" xfId="5554"/>
    <cellStyle name="Calculation 2 37 3" xfId="5555"/>
    <cellStyle name="Calculation 2 37 4" xfId="5556"/>
    <cellStyle name="Calculation 2 37 4 2" xfId="5557"/>
    <cellStyle name="Calculation 2 37 5" xfId="5558"/>
    <cellStyle name="Calculation 2 37 6" xfId="5559"/>
    <cellStyle name="Calculation 2 37 7" xfId="5560"/>
    <cellStyle name="Calculation 2 38" xfId="5561"/>
    <cellStyle name="Calculation 2 38 2" xfId="5562"/>
    <cellStyle name="Calculation 2 38 2 2" xfId="5563"/>
    <cellStyle name="Calculation 2 38 2 3" xfId="5564"/>
    <cellStyle name="Calculation 2 38 2 3 2" xfId="5565"/>
    <cellStyle name="Calculation 2 38 2 4" xfId="5566"/>
    <cellStyle name="Calculation 2 38 2 5" xfId="5567"/>
    <cellStyle name="Calculation 2 38 2 6" xfId="5568"/>
    <cellStyle name="Calculation 2 38 3" xfId="5569"/>
    <cellStyle name="Calculation 2 38 4" xfId="5570"/>
    <cellStyle name="Calculation 2 38 4 2" xfId="5571"/>
    <cellStyle name="Calculation 2 38 5" xfId="5572"/>
    <cellStyle name="Calculation 2 38 6" xfId="5573"/>
    <cellStyle name="Calculation 2 38 7" xfId="5574"/>
    <cellStyle name="Calculation 2 39" xfId="5575"/>
    <cellStyle name="Calculation 2 39 2" xfId="5576"/>
    <cellStyle name="Calculation 2 39 2 2" xfId="5577"/>
    <cellStyle name="Calculation 2 39 2 3" xfId="5578"/>
    <cellStyle name="Calculation 2 39 2 3 2" xfId="5579"/>
    <cellStyle name="Calculation 2 39 2 4" xfId="5580"/>
    <cellStyle name="Calculation 2 39 2 5" xfId="5581"/>
    <cellStyle name="Calculation 2 39 2 6" xfId="5582"/>
    <cellStyle name="Calculation 2 39 3" xfId="5583"/>
    <cellStyle name="Calculation 2 39 4" xfId="5584"/>
    <cellStyle name="Calculation 2 39 4 2" xfId="5585"/>
    <cellStyle name="Calculation 2 39 5" xfId="5586"/>
    <cellStyle name="Calculation 2 39 6" xfId="5587"/>
    <cellStyle name="Calculation 2 39 7" xfId="5588"/>
    <cellStyle name="Calculation 2 4" xfId="5589"/>
    <cellStyle name="Calculation 2 4 2" xfId="5590"/>
    <cellStyle name="Calculation 2 4 2 2" xfId="5591"/>
    <cellStyle name="Calculation 2 4 2 3" xfId="5592"/>
    <cellStyle name="Calculation 2 4 2 3 2" xfId="5593"/>
    <cellStyle name="Calculation 2 4 2 4" xfId="5594"/>
    <cellStyle name="Calculation 2 4 2 5" xfId="5595"/>
    <cellStyle name="Calculation 2 4 2 6" xfId="5596"/>
    <cellStyle name="Calculation 2 4 3" xfId="5597"/>
    <cellStyle name="Calculation 2 4 4" xfId="5598"/>
    <cellStyle name="Calculation 2 4 4 2" xfId="5599"/>
    <cellStyle name="Calculation 2 4 5" xfId="5600"/>
    <cellStyle name="Calculation 2 4 6" xfId="5601"/>
    <cellStyle name="Calculation 2 4 7" xfId="5602"/>
    <cellStyle name="Calculation 2 40" xfId="5603"/>
    <cellStyle name="Calculation 2 40 2" xfId="5604"/>
    <cellStyle name="Calculation 2 40 2 2" xfId="5605"/>
    <cellStyle name="Calculation 2 40 2 3" xfId="5606"/>
    <cellStyle name="Calculation 2 40 2 3 2" xfId="5607"/>
    <cellStyle name="Calculation 2 40 2 4" xfId="5608"/>
    <cellStyle name="Calculation 2 40 2 5" xfId="5609"/>
    <cellStyle name="Calculation 2 40 2 6" xfId="5610"/>
    <cellStyle name="Calculation 2 40 3" xfId="5611"/>
    <cellStyle name="Calculation 2 40 4" xfId="5612"/>
    <cellStyle name="Calculation 2 40 4 2" xfId="5613"/>
    <cellStyle name="Calculation 2 40 5" xfId="5614"/>
    <cellStyle name="Calculation 2 40 6" xfId="5615"/>
    <cellStyle name="Calculation 2 40 7" xfId="5616"/>
    <cellStyle name="Calculation 2 41" xfId="5617"/>
    <cellStyle name="Calculation 2 41 2" xfId="5618"/>
    <cellStyle name="Calculation 2 41 2 2" xfId="5619"/>
    <cellStyle name="Calculation 2 41 2 3" xfId="5620"/>
    <cellStyle name="Calculation 2 41 2 3 2" xfId="5621"/>
    <cellStyle name="Calculation 2 41 2 4" xfId="5622"/>
    <cellStyle name="Calculation 2 41 2 5" xfId="5623"/>
    <cellStyle name="Calculation 2 41 2 6" xfId="5624"/>
    <cellStyle name="Calculation 2 41 3" xfId="5625"/>
    <cellStyle name="Calculation 2 41 4" xfId="5626"/>
    <cellStyle name="Calculation 2 41 4 2" xfId="5627"/>
    <cellStyle name="Calculation 2 41 5" xfId="5628"/>
    <cellStyle name="Calculation 2 41 6" xfId="5629"/>
    <cellStyle name="Calculation 2 41 7" xfId="5630"/>
    <cellStyle name="Calculation 2 42" xfId="5631"/>
    <cellStyle name="Calculation 2 42 2" xfId="5632"/>
    <cellStyle name="Calculation 2 42 2 2" xfId="5633"/>
    <cellStyle name="Calculation 2 42 2 3" xfId="5634"/>
    <cellStyle name="Calculation 2 42 2 3 2" xfId="5635"/>
    <cellStyle name="Calculation 2 42 2 4" xfId="5636"/>
    <cellStyle name="Calculation 2 42 2 5" xfId="5637"/>
    <cellStyle name="Calculation 2 42 2 6" xfId="5638"/>
    <cellStyle name="Calculation 2 42 3" xfId="5639"/>
    <cellStyle name="Calculation 2 42 4" xfId="5640"/>
    <cellStyle name="Calculation 2 42 4 2" xfId="5641"/>
    <cellStyle name="Calculation 2 42 5" xfId="5642"/>
    <cellStyle name="Calculation 2 42 6" xfId="5643"/>
    <cellStyle name="Calculation 2 42 7" xfId="5644"/>
    <cellStyle name="Calculation 2 43" xfId="5645"/>
    <cellStyle name="Calculation 2 43 2" xfId="5646"/>
    <cellStyle name="Calculation 2 43 2 2" xfId="5647"/>
    <cellStyle name="Calculation 2 43 2 3" xfId="5648"/>
    <cellStyle name="Calculation 2 43 2 3 2" xfId="5649"/>
    <cellStyle name="Calculation 2 43 2 4" xfId="5650"/>
    <cellStyle name="Calculation 2 43 2 5" xfId="5651"/>
    <cellStyle name="Calculation 2 43 2 6" xfId="5652"/>
    <cellStyle name="Calculation 2 43 3" xfId="5653"/>
    <cellStyle name="Calculation 2 43 4" xfId="5654"/>
    <cellStyle name="Calculation 2 43 4 2" xfId="5655"/>
    <cellStyle name="Calculation 2 43 5" xfId="5656"/>
    <cellStyle name="Calculation 2 43 6" xfId="5657"/>
    <cellStyle name="Calculation 2 43 7" xfId="5658"/>
    <cellStyle name="Calculation 2 44" xfId="5659"/>
    <cellStyle name="Calculation 2 44 2" xfId="5660"/>
    <cellStyle name="Calculation 2 44 2 2" xfId="5661"/>
    <cellStyle name="Calculation 2 44 2 3" xfId="5662"/>
    <cellStyle name="Calculation 2 44 2 3 2" xfId="5663"/>
    <cellStyle name="Calculation 2 44 2 4" xfId="5664"/>
    <cellStyle name="Calculation 2 44 2 5" xfId="5665"/>
    <cellStyle name="Calculation 2 44 2 6" xfId="5666"/>
    <cellStyle name="Calculation 2 44 3" xfId="5667"/>
    <cellStyle name="Calculation 2 44 4" xfId="5668"/>
    <cellStyle name="Calculation 2 44 4 2" xfId="5669"/>
    <cellStyle name="Calculation 2 44 5" xfId="5670"/>
    <cellStyle name="Calculation 2 44 6" xfId="5671"/>
    <cellStyle name="Calculation 2 44 7" xfId="5672"/>
    <cellStyle name="Calculation 2 45" xfId="5673"/>
    <cellStyle name="Calculation 2 45 2" xfId="5674"/>
    <cellStyle name="Calculation 2 45 2 2" xfId="5675"/>
    <cellStyle name="Calculation 2 45 2 3" xfId="5676"/>
    <cellStyle name="Calculation 2 45 2 3 2" xfId="5677"/>
    <cellStyle name="Calculation 2 45 2 4" xfId="5678"/>
    <cellStyle name="Calculation 2 45 2 5" xfId="5679"/>
    <cellStyle name="Calculation 2 45 2 6" xfId="5680"/>
    <cellStyle name="Calculation 2 45 3" xfId="5681"/>
    <cellStyle name="Calculation 2 45 4" xfId="5682"/>
    <cellStyle name="Calculation 2 45 4 2" xfId="5683"/>
    <cellStyle name="Calculation 2 45 5" xfId="5684"/>
    <cellStyle name="Calculation 2 45 6" xfId="5685"/>
    <cellStyle name="Calculation 2 45 7" xfId="5686"/>
    <cellStyle name="Calculation 2 46" xfId="5687"/>
    <cellStyle name="Calculation 2 46 2" xfId="5688"/>
    <cellStyle name="Calculation 2 46 2 2" xfId="5689"/>
    <cellStyle name="Calculation 2 46 2 3" xfId="5690"/>
    <cellStyle name="Calculation 2 46 2 3 2" xfId="5691"/>
    <cellStyle name="Calculation 2 46 2 4" xfId="5692"/>
    <cellStyle name="Calculation 2 46 2 5" xfId="5693"/>
    <cellStyle name="Calculation 2 46 2 6" xfId="5694"/>
    <cellStyle name="Calculation 2 46 3" xfId="5695"/>
    <cellStyle name="Calculation 2 46 4" xfId="5696"/>
    <cellStyle name="Calculation 2 46 4 2" xfId="5697"/>
    <cellStyle name="Calculation 2 46 5" xfId="5698"/>
    <cellStyle name="Calculation 2 46 6" xfId="5699"/>
    <cellStyle name="Calculation 2 46 7" xfId="5700"/>
    <cellStyle name="Calculation 2 47" xfId="5701"/>
    <cellStyle name="Calculation 2 47 2" xfId="5702"/>
    <cellStyle name="Calculation 2 47 2 2" xfId="5703"/>
    <cellStyle name="Calculation 2 47 2 3" xfId="5704"/>
    <cellStyle name="Calculation 2 47 2 3 2" xfId="5705"/>
    <cellStyle name="Calculation 2 47 2 4" xfId="5706"/>
    <cellStyle name="Calculation 2 47 2 5" xfId="5707"/>
    <cellStyle name="Calculation 2 47 2 6" xfId="5708"/>
    <cellStyle name="Calculation 2 47 3" xfId="5709"/>
    <cellStyle name="Calculation 2 47 4" xfId="5710"/>
    <cellStyle name="Calculation 2 47 4 2" xfId="5711"/>
    <cellStyle name="Calculation 2 47 5" xfId="5712"/>
    <cellStyle name="Calculation 2 47 6" xfId="5713"/>
    <cellStyle name="Calculation 2 47 7" xfId="5714"/>
    <cellStyle name="Calculation 2 48" xfId="5715"/>
    <cellStyle name="Calculation 2 48 2" xfId="5716"/>
    <cellStyle name="Calculation 2 48 2 2" xfId="5717"/>
    <cellStyle name="Calculation 2 48 2 3" xfId="5718"/>
    <cellStyle name="Calculation 2 48 2 3 2" xfId="5719"/>
    <cellStyle name="Calculation 2 48 2 4" xfId="5720"/>
    <cellStyle name="Calculation 2 48 2 5" xfId="5721"/>
    <cellStyle name="Calculation 2 48 2 6" xfId="5722"/>
    <cellStyle name="Calculation 2 48 3" xfId="5723"/>
    <cellStyle name="Calculation 2 48 4" xfId="5724"/>
    <cellStyle name="Calculation 2 48 4 2" xfId="5725"/>
    <cellStyle name="Calculation 2 48 5" xfId="5726"/>
    <cellStyle name="Calculation 2 48 6" xfId="5727"/>
    <cellStyle name="Calculation 2 48 7" xfId="5728"/>
    <cellStyle name="Calculation 2 49" xfId="5729"/>
    <cellStyle name="Calculation 2 49 2" xfId="5730"/>
    <cellStyle name="Calculation 2 49 2 2" xfId="5731"/>
    <cellStyle name="Calculation 2 49 2 3" xfId="5732"/>
    <cellStyle name="Calculation 2 49 2 3 2" xfId="5733"/>
    <cellStyle name="Calculation 2 49 2 4" xfId="5734"/>
    <cellStyle name="Calculation 2 49 2 5" xfId="5735"/>
    <cellStyle name="Calculation 2 49 2 6" xfId="5736"/>
    <cellStyle name="Calculation 2 49 3" xfId="5737"/>
    <cellStyle name="Calculation 2 49 4" xfId="5738"/>
    <cellStyle name="Calculation 2 49 4 2" xfId="5739"/>
    <cellStyle name="Calculation 2 49 5" xfId="5740"/>
    <cellStyle name="Calculation 2 49 6" xfId="5741"/>
    <cellStyle name="Calculation 2 49 7" xfId="5742"/>
    <cellStyle name="Calculation 2 5" xfId="5743"/>
    <cellStyle name="Calculation 2 5 2" xfId="5744"/>
    <cellStyle name="Calculation 2 5 2 2" xfId="5745"/>
    <cellStyle name="Calculation 2 5 2 3" xfId="5746"/>
    <cellStyle name="Calculation 2 5 2 3 2" xfId="5747"/>
    <cellStyle name="Calculation 2 5 2 4" xfId="5748"/>
    <cellStyle name="Calculation 2 5 2 5" xfId="5749"/>
    <cellStyle name="Calculation 2 5 2 6" xfId="5750"/>
    <cellStyle name="Calculation 2 5 3" xfId="5751"/>
    <cellStyle name="Calculation 2 5 4" xfId="5752"/>
    <cellStyle name="Calculation 2 5 4 2" xfId="5753"/>
    <cellStyle name="Calculation 2 5 5" xfId="5754"/>
    <cellStyle name="Calculation 2 5 6" xfId="5755"/>
    <cellStyle name="Calculation 2 5 7" xfId="5756"/>
    <cellStyle name="Calculation 2 50" xfId="5757"/>
    <cellStyle name="Calculation 2 50 2" xfId="5758"/>
    <cellStyle name="Calculation 2 50 2 2" xfId="5759"/>
    <cellStyle name="Calculation 2 50 2 3" xfId="5760"/>
    <cellStyle name="Calculation 2 50 2 3 2" xfId="5761"/>
    <cellStyle name="Calculation 2 50 2 4" xfId="5762"/>
    <cellStyle name="Calculation 2 50 2 5" xfId="5763"/>
    <cellStyle name="Calculation 2 50 2 6" xfId="5764"/>
    <cellStyle name="Calculation 2 50 3" xfId="5765"/>
    <cellStyle name="Calculation 2 50 4" xfId="5766"/>
    <cellStyle name="Calculation 2 50 4 2" xfId="5767"/>
    <cellStyle name="Calculation 2 50 5" xfId="5768"/>
    <cellStyle name="Calculation 2 50 6" xfId="5769"/>
    <cellStyle name="Calculation 2 50 7" xfId="5770"/>
    <cellStyle name="Calculation 2 51" xfId="5771"/>
    <cellStyle name="Calculation 2 51 2" xfId="5772"/>
    <cellStyle name="Calculation 2 51 2 2" xfId="5773"/>
    <cellStyle name="Calculation 2 51 2 3" xfId="5774"/>
    <cellStyle name="Calculation 2 51 2 3 2" xfId="5775"/>
    <cellStyle name="Calculation 2 51 2 4" xfId="5776"/>
    <cellStyle name="Calculation 2 51 2 5" xfId="5777"/>
    <cellStyle name="Calculation 2 51 2 6" xfId="5778"/>
    <cellStyle name="Calculation 2 51 3" xfId="5779"/>
    <cellStyle name="Calculation 2 51 4" xfId="5780"/>
    <cellStyle name="Calculation 2 51 4 2" xfId="5781"/>
    <cellStyle name="Calculation 2 51 5" xfId="5782"/>
    <cellStyle name="Calculation 2 51 6" xfId="5783"/>
    <cellStyle name="Calculation 2 51 7" xfId="5784"/>
    <cellStyle name="Calculation 2 52" xfId="5785"/>
    <cellStyle name="Calculation 2 52 2" xfId="5786"/>
    <cellStyle name="Calculation 2 52 2 2" xfId="5787"/>
    <cellStyle name="Calculation 2 52 2 3" xfId="5788"/>
    <cellStyle name="Calculation 2 52 2 3 2" xfId="5789"/>
    <cellStyle name="Calculation 2 52 2 4" xfId="5790"/>
    <cellStyle name="Calculation 2 52 2 5" xfId="5791"/>
    <cellStyle name="Calculation 2 52 2 6" xfId="5792"/>
    <cellStyle name="Calculation 2 52 3" xfId="5793"/>
    <cellStyle name="Calculation 2 52 4" xfId="5794"/>
    <cellStyle name="Calculation 2 52 4 2" xfId="5795"/>
    <cellStyle name="Calculation 2 52 5" xfId="5796"/>
    <cellStyle name="Calculation 2 52 6" xfId="5797"/>
    <cellStyle name="Calculation 2 52 7" xfId="5798"/>
    <cellStyle name="Calculation 2 53" xfId="5799"/>
    <cellStyle name="Calculation 2 53 2" xfId="5800"/>
    <cellStyle name="Calculation 2 53 2 2" xfId="5801"/>
    <cellStyle name="Calculation 2 53 2 3" xfId="5802"/>
    <cellStyle name="Calculation 2 53 2 3 2" xfId="5803"/>
    <cellStyle name="Calculation 2 53 2 4" xfId="5804"/>
    <cellStyle name="Calculation 2 53 2 5" xfId="5805"/>
    <cellStyle name="Calculation 2 53 2 6" xfId="5806"/>
    <cellStyle name="Calculation 2 53 3" xfId="5807"/>
    <cellStyle name="Calculation 2 53 4" xfId="5808"/>
    <cellStyle name="Calculation 2 53 4 2" xfId="5809"/>
    <cellStyle name="Calculation 2 53 5" xfId="5810"/>
    <cellStyle name="Calculation 2 53 6" xfId="5811"/>
    <cellStyle name="Calculation 2 53 7" xfId="5812"/>
    <cellStyle name="Calculation 2 54" xfId="5813"/>
    <cellStyle name="Calculation 2 54 2" xfId="5814"/>
    <cellStyle name="Calculation 2 54 2 2" xfId="5815"/>
    <cellStyle name="Calculation 2 54 2 3" xfId="5816"/>
    <cellStyle name="Calculation 2 54 2 3 2" xfId="5817"/>
    <cellStyle name="Calculation 2 54 2 4" xfId="5818"/>
    <cellStyle name="Calculation 2 54 2 5" xfId="5819"/>
    <cellStyle name="Calculation 2 54 2 6" xfId="5820"/>
    <cellStyle name="Calculation 2 54 3" xfId="5821"/>
    <cellStyle name="Calculation 2 54 4" xfId="5822"/>
    <cellStyle name="Calculation 2 54 4 2" xfId="5823"/>
    <cellStyle name="Calculation 2 54 5" xfId="5824"/>
    <cellStyle name="Calculation 2 54 6" xfId="5825"/>
    <cellStyle name="Calculation 2 54 7" xfId="5826"/>
    <cellStyle name="Calculation 2 55" xfId="5827"/>
    <cellStyle name="Calculation 2 55 2" xfId="5828"/>
    <cellStyle name="Calculation 2 55 2 2" xfId="5829"/>
    <cellStyle name="Calculation 2 55 2 3" xfId="5830"/>
    <cellStyle name="Calculation 2 55 2 3 2" xfId="5831"/>
    <cellStyle name="Calculation 2 55 2 4" xfId="5832"/>
    <cellStyle name="Calculation 2 55 2 5" xfId="5833"/>
    <cellStyle name="Calculation 2 55 2 6" xfId="5834"/>
    <cellStyle name="Calculation 2 55 3" xfId="5835"/>
    <cellStyle name="Calculation 2 55 4" xfId="5836"/>
    <cellStyle name="Calculation 2 55 4 2" xfId="5837"/>
    <cellStyle name="Calculation 2 55 5" xfId="5838"/>
    <cellStyle name="Calculation 2 55 6" xfId="5839"/>
    <cellStyle name="Calculation 2 55 7" xfId="5840"/>
    <cellStyle name="Calculation 2 56" xfId="5841"/>
    <cellStyle name="Calculation 2 56 2" xfId="5842"/>
    <cellStyle name="Calculation 2 56 2 2" xfId="5843"/>
    <cellStyle name="Calculation 2 56 2 3" xfId="5844"/>
    <cellStyle name="Calculation 2 56 2 3 2" xfId="5845"/>
    <cellStyle name="Calculation 2 56 2 4" xfId="5846"/>
    <cellStyle name="Calculation 2 56 2 5" xfId="5847"/>
    <cellStyle name="Calculation 2 56 2 6" xfId="5848"/>
    <cellStyle name="Calculation 2 56 3" xfId="5849"/>
    <cellStyle name="Calculation 2 56 4" xfId="5850"/>
    <cellStyle name="Calculation 2 56 4 2" xfId="5851"/>
    <cellStyle name="Calculation 2 56 5" xfId="5852"/>
    <cellStyle name="Calculation 2 56 6" xfId="5853"/>
    <cellStyle name="Calculation 2 56 7" xfId="5854"/>
    <cellStyle name="Calculation 2 57" xfId="5855"/>
    <cellStyle name="Calculation 2 57 2" xfId="5856"/>
    <cellStyle name="Calculation 2 57 2 2" xfId="5857"/>
    <cellStyle name="Calculation 2 57 2 3" xfId="5858"/>
    <cellStyle name="Calculation 2 57 2 3 2" xfId="5859"/>
    <cellStyle name="Calculation 2 57 2 4" xfId="5860"/>
    <cellStyle name="Calculation 2 57 2 5" xfId="5861"/>
    <cellStyle name="Calculation 2 57 2 6" xfId="5862"/>
    <cellStyle name="Calculation 2 57 3" xfId="5863"/>
    <cellStyle name="Calculation 2 57 4" xfId="5864"/>
    <cellStyle name="Calculation 2 57 4 2" xfId="5865"/>
    <cellStyle name="Calculation 2 57 5" xfId="5866"/>
    <cellStyle name="Calculation 2 57 6" xfId="5867"/>
    <cellStyle name="Calculation 2 57 7" xfId="5868"/>
    <cellStyle name="Calculation 2 58" xfId="5869"/>
    <cellStyle name="Calculation 2 58 2" xfId="5870"/>
    <cellStyle name="Calculation 2 58 2 2" xfId="5871"/>
    <cellStyle name="Calculation 2 58 2 3" xfId="5872"/>
    <cellStyle name="Calculation 2 58 2 3 2" xfId="5873"/>
    <cellStyle name="Calculation 2 58 2 4" xfId="5874"/>
    <cellStyle name="Calculation 2 58 2 5" xfId="5875"/>
    <cellStyle name="Calculation 2 58 2 6" xfId="5876"/>
    <cellStyle name="Calculation 2 58 3" xfId="5877"/>
    <cellStyle name="Calculation 2 58 4" xfId="5878"/>
    <cellStyle name="Calculation 2 58 4 2" xfId="5879"/>
    <cellStyle name="Calculation 2 58 5" xfId="5880"/>
    <cellStyle name="Calculation 2 58 6" xfId="5881"/>
    <cellStyle name="Calculation 2 58 7" xfId="5882"/>
    <cellStyle name="Calculation 2 59" xfId="5883"/>
    <cellStyle name="Calculation 2 59 2" xfId="5884"/>
    <cellStyle name="Calculation 2 59 2 2" xfId="5885"/>
    <cellStyle name="Calculation 2 59 2 3" xfId="5886"/>
    <cellStyle name="Calculation 2 59 2 3 2" xfId="5887"/>
    <cellStyle name="Calculation 2 59 2 4" xfId="5888"/>
    <cellStyle name="Calculation 2 59 2 5" xfId="5889"/>
    <cellStyle name="Calculation 2 59 2 6" xfId="5890"/>
    <cellStyle name="Calculation 2 59 3" xfId="5891"/>
    <cellStyle name="Calculation 2 59 4" xfId="5892"/>
    <cellStyle name="Calculation 2 59 4 2" xfId="5893"/>
    <cellStyle name="Calculation 2 59 5" xfId="5894"/>
    <cellStyle name="Calculation 2 59 6" xfId="5895"/>
    <cellStyle name="Calculation 2 59 7" xfId="5896"/>
    <cellStyle name="Calculation 2 6" xfId="5897"/>
    <cellStyle name="Calculation 2 6 2" xfId="5898"/>
    <cellStyle name="Calculation 2 6 2 2" xfId="5899"/>
    <cellStyle name="Calculation 2 6 2 3" xfId="5900"/>
    <cellStyle name="Calculation 2 6 2 3 2" xfId="5901"/>
    <cellStyle name="Calculation 2 6 2 4" xfId="5902"/>
    <cellStyle name="Calculation 2 6 2 5" xfId="5903"/>
    <cellStyle name="Calculation 2 6 2 6" xfId="5904"/>
    <cellStyle name="Calculation 2 6 3" xfId="5905"/>
    <cellStyle name="Calculation 2 6 4" xfId="5906"/>
    <cellStyle name="Calculation 2 6 4 2" xfId="5907"/>
    <cellStyle name="Calculation 2 6 5" xfId="5908"/>
    <cellStyle name="Calculation 2 6 6" xfId="5909"/>
    <cellStyle name="Calculation 2 6 7" xfId="5910"/>
    <cellStyle name="Calculation 2 60" xfId="5911"/>
    <cellStyle name="Calculation 2 60 2" xfId="5912"/>
    <cellStyle name="Calculation 2 60 2 2" xfId="5913"/>
    <cellStyle name="Calculation 2 60 2 3" xfId="5914"/>
    <cellStyle name="Calculation 2 60 2 3 2" xfId="5915"/>
    <cellStyle name="Calculation 2 60 2 4" xfId="5916"/>
    <cellStyle name="Calculation 2 60 2 5" xfId="5917"/>
    <cellStyle name="Calculation 2 60 2 6" xfId="5918"/>
    <cellStyle name="Calculation 2 60 3" xfId="5919"/>
    <cellStyle name="Calculation 2 60 4" xfId="5920"/>
    <cellStyle name="Calculation 2 60 4 2" xfId="5921"/>
    <cellStyle name="Calculation 2 60 5" xfId="5922"/>
    <cellStyle name="Calculation 2 60 6" xfId="5923"/>
    <cellStyle name="Calculation 2 60 7" xfId="5924"/>
    <cellStyle name="Calculation 2 61" xfId="5925"/>
    <cellStyle name="Calculation 2 61 2" xfId="5926"/>
    <cellStyle name="Calculation 2 61 2 2" xfId="5927"/>
    <cellStyle name="Calculation 2 61 2 3" xfId="5928"/>
    <cellStyle name="Calculation 2 61 2 3 2" xfId="5929"/>
    <cellStyle name="Calculation 2 61 2 4" xfId="5930"/>
    <cellStyle name="Calculation 2 61 2 5" xfId="5931"/>
    <cellStyle name="Calculation 2 61 2 6" xfId="5932"/>
    <cellStyle name="Calculation 2 61 3" xfId="5933"/>
    <cellStyle name="Calculation 2 61 4" xfId="5934"/>
    <cellStyle name="Calculation 2 61 4 2" xfId="5935"/>
    <cellStyle name="Calculation 2 61 5" xfId="5936"/>
    <cellStyle name="Calculation 2 61 6" xfId="5937"/>
    <cellStyle name="Calculation 2 61 7" xfId="5938"/>
    <cellStyle name="Calculation 2 62" xfId="5939"/>
    <cellStyle name="Calculation 2 62 2" xfId="5940"/>
    <cellStyle name="Calculation 2 62 2 2" xfId="5941"/>
    <cellStyle name="Calculation 2 62 2 3" xfId="5942"/>
    <cellStyle name="Calculation 2 62 2 3 2" xfId="5943"/>
    <cellStyle name="Calculation 2 62 2 4" xfId="5944"/>
    <cellStyle name="Calculation 2 62 2 5" xfId="5945"/>
    <cellStyle name="Calculation 2 62 2 6" xfId="5946"/>
    <cellStyle name="Calculation 2 62 3" xfId="5947"/>
    <cellStyle name="Calculation 2 62 4" xfId="5948"/>
    <cellStyle name="Calculation 2 62 4 2" xfId="5949"/>
    <cellStyle name="Calculation 2 62 5" xfId="5950"/>
    <cellStyle name="Calculation 2 62 6" xfId="5951"/>
    <cellStyle name="Calculation 2 62 7" xfId="5952"/>
    <cellStyle name="Calculation 2 63" xfId="5953"/>
    <cellStyle name="Calculation 2 63 2" xfId="5954"/>
    <cellStyle name="Calculation 2 63 2 2" xfId="5955"/>
    <cellStyle name="Calculation 2 63 2 3" xfId="5956"/>
    <cellStyle name="Calculation 2 63 2 3 2" xfId="5957"/>
    <cellStyle name="Calculation 2 63 2 4" xfId="5958"/>
    <cellStyle name="Calculation 2 63 2 5" xfId="5959"/>
    <cellStyle name="Calculation 2 63 2 6" xfId="5960"/>
    <cellStyle name="Calculation 2 63 3" xfId="5961"/>
    <cellStyle name="Calculation 2 63 4" xfId="5962"/>
    <cellStyle name="Calculation 2 63 4 2" xfId="5963"/>
    <cellStyle name="Calculation 2 63 5" xfId="5964"/>
    <cellStyle name="Calculation 2 63 6" xfId="5965"/>
    <cellStyle name="Calculation 2 63 7" xfId="5966"/>
    <cellStyle name="Calculation 2 64" xfId="5967"/>
    <cellStyle name="Calculation 2 64 2" xfId="5968"/>
    <cellStyle name="Calculation 2 64 2 2" xfId="5969"/>
    <cellStyle name="Calculation 2 64 2 3" xfId="5970"/>
    <cellStyle name="Calculation 2 64 2 3 2" xfId="5971"/>
    <cellStyle name="Calculation 2 64 2 4" xfId="5972"/>
    <cellStyle name="Calculation 2 64 2 5" xfId="5973"/>
    <cellStyle name="Calculation 2 64 2 6" xfId="5974"/>
    <cellStyle name="Calculation 2 64 3" xfId="5975"/>
    <cellStyle name="Calculation 2 64 4" xfId="5976"/>
    <cellStyle name="Calculation 2 64 4 2" xfId="5977"/>
    <cellStyle name="Calculation 2 64 5" xfId="5978"/>
    <cellStyle name="Calculation 2 64 6" xfId="5979"/>
    <cellStyle name="Calculation 2 64 7" xfId="5980"/>
    <cellStyle name="Calculation 2 65" xfId="5981"/>
    <cellStyle name="Calculation 2 65 2" xfId="5982"/>
    <cellStyle name="Calculation 2 65 2 2" xfId="5983"/>
    <cellStyle name="Calculation 2 65 2 3" xfId="5984"/>
    <cellStyle name="Calculation 2 65 2 3 2" xfId="5985"/>
    <cellStyle name="Calculation 2 65 2 4" xfId="5986"/>
    <cellStyle name="Calculation 2 65 2 5" xfId="5987"/>
    <cellStyle name="Calculation 2 65 2 6" xfId="5988"/>
    <cellStyle name="Calculation 2 65 3" xfId="5989"/>
    <cellStyle name="Calculation 2 65 4" xfId="5990"/>
    <cellStyle name="Calculation 2 65 4 2" xfId="5991"/>
    <cellStyle name="Calculation 2 65 5" xfId="5992"/>
    <cellStyle name="Calculation 2 65 6" xfId="5993"/>
    <cellStyle name="Calculation 2 65 7" xfId="5994"/>
    <cellStyle name="Calculation 2 66" xfId="5995"/>
    <cellStyle name="Calculation 2 66 2" xfId="5996"/>
    <cellStyle name="Calculation 2 66 2 2" xfId="5997"/>
    <cellStyle name="Calculation 2 66 2 3" xfId="5998"/>
    <cellStyle name="Calculation 2 66 2 3 2" xfId="5999"/>
    <cellStyle name="Calculation 2 66 2 4" xfId="6000"/>
    <cellStyle name="Calculation 2 66 2 5" xfId="6001"/>
    <cellStyle name="Calculation 2 66 2 6" xfId="6002"/>
    <cellStyle name="Calculation 2 66 3" xfId="6003"/>
    <cellStyle name="Calculation 2 66 4" xfId="6004"/>
    <cellStyle name="Calculation 2 66 4 2" xfId="6005"/>
    <cellStyle name="Calculation 2 66 5" xfId="6006"/>
    <cellStyle name="Calculation 2 66 6" xfId="6007"/>
    <cellStyle name="Calculation 2 66 7" xfId="6008"/>
    <cellStyle name="Calculation 2 67" xfId="6009"/>
    <cellStyle name="Calculation 2 67 2" xfId="6010"/>
    <cellStyle name="Calculation 2 67 2 2" xfId="6011"/>
    <cellStyle name="Calculation 2 67 2 3" xfId="6012"/>
    <cellStyle name="Calculation 2 67 2 3 2" xfId="6013"/>
    <cellStyle name="Calculation 2 67 2 4" xfId="6014"/>
    <cellStyle name="Calculation 2 67 2 5" xfId="6015"/>
    <cellStyle name="Calculation 2 67 2 6" xfId="6016"/>
    <cellStyle name="Calculation 2 67 3" xfId="6017"/>
    <cellStyle name="Calculation 2 67 4" xfId="6018"/>
    <cellStyle name="Calculation 2 67 4 2" xfId="6019"/>
    <cellStyle name="Calculation 2 67 5" xfId="6020"/>
    <cellStyle name="Calculation 2 67 6" xfId="6021"/>
    <cellStyle name="Calculation 2 67 7" xfId="6022"/>
    <cellStyle name="Calculation 2 68" xfId="6023"/>
    <cellStyle name="Calculation 2 68 2" xfId="6024"/>
    <cellStyle name="Calculation 2 68 2 2" xfId="6025"/>
    <cellStyle name="Calculation 2 68 2 3" xfId="6026"/>
    <cellStyle name="Calculation 2 68 2 3 2" xfId="6027"/>
    <cellStyle name="Calculation 2 68 2 4" xfId="6028"/>
    <cellStyle name="Calculation 2 68 2 5" xfId="6029"/>
    <cellStyle name="Calculation 2 68 2 6" xfId="6030"/>
    <cellStyle name="Calculation 2 68 3" xfId="6031"/>
    <cellStyle name="Calculation 2 68 4" xfId="6032"/>
    <cellStyle name="Calculation 2 68 4 2" xfId="6033"/>
    <cellStyle name="Calculation 2 68 5" xfId="6034"/>
    <cellStyle name="Calculation 2 68 6" xfId="6035"/>
    <cellStyle name="Calculation 2 68 7" xfId="6036"/>
    <cellStyle name="Calculation 2 69" xfId="6037"/>
    <cellStyle name="Calculation 2 69 2" xfId="6038"/>
    <cellStyle name="Calculation 2 69 2 2" xfId="6039"/>
    <cellStyle name="Calculation 2 69 2 3" xfId="6040"/>
    <cellStyle name="Calculation 2 69 2 3 2" xfId="6041"/>
    <cellStyle name="Calculation 2 69 2 4" xfId="6042"/>
    <cellStyle name="Calculation 2 69 2 5" xfId="6043"/>
    <cellStyle name="Calculation 2 69 2 6" xfId="6044"/>
    <cellStyle name="Calculation 2 69 3" xfId="6045"/>
    <cellStyle name="Calculation 2 69 4" xfId="6046"/>
    <cellStyle name="Calculation 2 69 4 2" xfId="6047"/>
    <cellStyle name="Calculation 2 69 5" xfId="6048"/>
    <cellStyle name="Calculation 2 69 6" xfId="6049"/>
    <cellStyle name="Calculation 2 69 7" xfId="6050"/>
    <cellStyle name="Calculation 2 7" xfId="6051"/>
    <cellStyle name="Calculation 2 7 2" xfId="6052"/>
    <cellStyle name="Calculation 2 7 2 2" xfId="6053"/>
    <cellStyle name="Calculation 2 7 2 3" xfId="6054"/>
    <cellStyle name="Calculation 2 7 2 3 2" xfId="6055"/>
    <cellStyle name="Calculation 2 7 2 4" xfId="6056"/>
    <cellStyle name="Calculation 2 7 2 5" xfId="6057"/>
    <cellStyle name="Calculation 2 7 2 6" xfId="6058"/>
    <cellStyle name="Calculation 2 7 3" xfId="6059"/>
    <cellStyle name="Calculation 2 7 4" xfId="6060"/>
    <cellStyle name="Calculation 2 7 4 2" xfId="6061"/>
    <cellStyle name="Calculation 2 7 5" xfId="6062"/>
    <cellStyle name="Calculation 2 7 6" xfId="6063"/>
    <cellStyle name="Calculation 2 7 7" xfId="6064"/>
    <cellStyle name="Calculation 2 70" xfId="6065"/>
    <cellStyle name="Calculation 2 70 2" xfId="6066"/>
    <cellStyle name="Calculation 2 70 2 2" xfId="6067"/>
    <cellStyle name="Calculation 2 70 2 3" xfId="6068"/>
    <cellStyle name="Calculation 2 70 2 3 2" xfId="6069"/>
    <cellStyle name="Calculation 2 70 2 4" xfId="6070"/>
    <cellStyle name="Calculation 2 70 2 5" xfId="6071"/>
    <cellStyle name="Calculation 2 70 2 6" xfId="6072"/>
    <cellStyle name="Calculation 2 70 3" xfId="6073"/>
    <cellStyle name="Calculation 2 70 4" xfId="6074"/>
    <cellStyle name="Calculation 2 70 4 2" xfId="6075"/>
    <cellStyle name="Calculation 2 70 5" xfId="6076"/>
    <cellStyle name="Calculation 2 70 6" xfId="6077"/>
    <cellStyle name="Calculation 2 70 7" xfId="6078"/>
    <cellStyle name="Calculation 2 71" xfId="6079"/>
    <cellStyle name="Calculation 2 71 2" xfId="6080"/>
    <cellStyle name="Calculation 2 71 2 2" xfId="6081"/>
    <cellStyle name="Calculation 2 71 2 3" xfId="6082"/>
    <cellStyle name="Calculation 2 71 2 3 2" xfId="6083"/>
    <cellStyle name="Calculation 2 71 2 4" xfId="6084"/>
    <cellStyle name="Calculation 2 71 2 5" xfId="6085"/>
    <cellStyle name="Calculation 2 71 2 6" xfId="6086"/>
    <cellStyle name="Calculation 2 71 3" xfId="6087"/>
    <cellStyle name="Calculation 2 71 4" xfId="6088"/>
    <cellStyle name="Calculation 2 71 4 2" xfId="6089"/>
    <cellStyle name="Calculation 2 71 5" xfId="6090"/>
    <cellStyle name="Calculation 2 71 6" xfId="6091"/>
    <cellStyle name="Calculation 2 71 7" xfId="6092"/>
    <cellStyle name="Calculation 2 72" xfId="6093"/>
    <cellStyle name="Calculation 2 72 2" xfId="6094"/>
    <cellStyle name="Calculation 2 72 2 2" xfId="6095"/>
    <cellStyle name="Calculation 2 72 2 3" xfId="6096"/>
    <cellStyle name="Calculation 2 72 2 3 2" xfId="6097"/>
    <cellStyle name="Calculation 2 72 2 4" xfId="6098"/>
    <cellStyle name="Calculation 2 72 2 5" xfId="6099"/>
    <cellStyle name="Calculation 2 72 2 6" xfId="6100"/>
    <cellStyle name="Calculation 2 72 3" xfId="6101"/>
    <cellStyle name="Calculation 2 72 4" xfId="6102"/>
    <cellStyle name="Calculation 2 72 4 2" xfId="6103"/>
    <cellStyle name="Calculation 2 72 5" xfId="6104"/>
    <cellStyle name="Calculation 2 72 6" xfId="6105"/>
    <cellStyle name="Calculation 2 72 7" xfId="6106"/>
    <cellStyle name="Calculation 2 73" xfId="6107"/>
    <cellStyle name="Calculation 2 73 2" xfId="6108"/>
    <cellStyle name="Calculation 2 73 2 2" xfId="6109"/>
    <cellStyle name="Calculation 2 73 2 3" xfId="6110"/>
    <cellStyle name="Calculation 2 73 2 3 2" xfId="6111"/>
    <cellStyle name="Calculation 2 73 2 4" xfId="6112"/>
    <cellStyle name="Calculation 2 73 2 5" xfId="6113"/>
    <cellStyle name="Calculation 2 73 2 6" xfId="6114"/>
    <cellStyle name="Calculation 2 73 3" xfId="6115"/>
    <cellStyle name="Calculation 2 73 4" xfId="6116"/>
    <cellStyle name="Calculation 2 73 4 2" xfId="6117"/>
    <cellStyle name="Calculation 2 73 5" xfId="6118"/>
    <cellStyle name="Calculation 2 73 6" xfId="6119"/>
    <cellStyle name="Calculation 2 73 7" xfId="6120"/>
    <cellStyle name="Calculation 2 74" xfId="6121"/>
    <cellStyle name="Calculation 2 74 2" xfId="6122"/>
    <cellStyle name="Calculation 2 74 2 2" xfId="6123"/>
    <cellStyle name="Calculation 2 74 2 3" xfId="6124"/>
    <cellStyle name="Calculation 2 74 2 3 2" xfId="6125"/>
    <cellStyle name="Calculation 2 74 2 4" xfId="6126"/>
    <cellStyle name="Calculation 2 74 2 5" xfId="6127"/>
    <cellStyle name="Calculation 2 74 2 6" xfId="6128"/>
    <cellStyle name="Calculation 2 74 3" xfId="6129"/>
    <cellStyle name="Calculation 2 74 4" xfId="6130"/>
    <cellStyle name="Calculation 2 74 4 2" xfId="6131"/>
    <cellStyle name="Calculation 2 74 5" xfId="6132"/>
    <cellStyle name="Calculation 2 74 6" xfId="6133"/>
    <cellStyle name="Calculation 2 74 7" xfId="6134"/>
    <cellStyle name="Calculation 2 75" xfId="6135"/>
    <cellStyle name="Calculation 2 75 2" xfId="6136"/>
    <cellStyle name="Calculation 2 75 2 2" xfId="6137"/>
    <cellStyle name="Calculation 2 75 2 3" xfId="6138"/>
    <cellStyle name="Calculation 2 75 2 3 2" xfId="6139"/>
    <cellStyle name="Calculation 2 75 2 4" xfId="6140"/>
    <cellStyle name="Calculation 2 75 2 5" xfId="6141"/>
    <cellStyle name="Calculation 2 75 2 6" xfId="6142"/>
    <cellStyle name="Calculation 2 75 3" xfId="6143"/>
    <cellStyle name="Calculation 2 75 4" xfId="6144"/>
    <cellStyle name="Calculation 2 75 4 2" xfId="6145"/>
    <cellStyle name="Calculation 2 75 5" xfId="6146"/>
    <cellStyle name="Calculation 2 75 6" xfId="6147"/>
    <cellStyle name="Calculation 2 75 7" xfId="6148"/>
    <cellStyle name="Calculation 2 76" xfId="6149"/>
    <cellStyle name="Calculation 2 76 2" xfId="6150"/>
    <cellStyle name="Calculation 2 76 2 2" xfId="6151"/>
    <cellStyle name="Calculation 2 76 2 3" xfId="6152"/>
    <cellStyle name="Calculation 2 76 2 3 2" xfId="6153"/>
    <cellStyle name="Calculation 2 76 2 4" xfId="6154"/>
    <cellStyle name="Calculation 2 76 2 5" xfId="6155"/>
    <cellStyle name="Calculation 2 76 2 6" xfId="6156"/>
    <cellStyle name="Calculation 2 76 3" xfId="6157"/>
    <cellStyle name="Calculation 2 76 4" xfId="6158"/>
    <cellStyle name="Calculation 2 76 4 2" xfId="6159"/>
    <cellStyle name="Calculation 2 76 5" xfId="6160"/>
    <cellStyle name="Calculation 2 76 6" xfId="6161"/>
    <cellStyle name="Calculation 2 76 7" xfId="6162"/>
    <cellStyle name="Calculation 2 77" xfId="6163"/>
    <cellStyle name="Calculation 2 77 2" xfId="6164"/>
    <cellStyle name="Calculation 2 77 2 2" xfId="6165"/>
    <cellStyle name="Calculation 2 77 2 3" xfId="6166"/>
    <cellStyle name="Calculation 2 77 2 3 2" xfId="6167"/>
    <cellStyle name="Calculation 2 77 2 4" xfId="6168"/>
    <cellStyle name="Calculation 2 77 2 5" xfId="6169"/>
    <cellStyle name="Calculation 2 77 2 6" xfId="6170"/>
    <cellStyle name="Calculation 2 77 3" xfId="6171"/>
    <cellStyle name="Calculation 2 77 4" xfId="6172"/>
    <cellStyle name="Calculation 2 77 4 2" xfId="6173"/>
    <cellStyle name="Calculation 2 77 5" xfId="6174"/>
    <cellStyle name="Calculation 2 77 6" xfId="6175"/>
    <cellStyle name="Calculation 2 77 7" xfId="6176"/>
    <cellStyle name="Calculation 2 78" xfId="6177"/>
    <cellStyle name="Calculation 2 78 2" xfId="6178"/>
    <cellStyle name="Calculation 2 78 2 2" xfId="6179"/>
    <cellStyle name="Calculation 2 78 2 3" xfId="6180"/>
    <cellStyle name="Calculation 2 78 2 3 2" xfId="6181"/>
    <cellStyle name="Calculation 2 78 2 4" xfId="6182"/>
    <cellStyle name="Calculation 2 78 2 5" xfId="6183"/>
    <cellStyle name="Calculation 2 78 2 6" xfId="6184"/>
    <cellStyle name="Calculation 2 78 3" xfId="6185"/>
    <cellStyle name="Calculation 2 78 4" xfId="6186"/>
    <cellStyle name="Calculation 2 78 4 2" xfId="6187"/>
    <cellStyle name="Calculation 2 78 5" xfId="6188"/>
    <cellStyle name="Calculation 2 78 6" xfId="6189"/>
    <cellStyle name="Calculation 2 78 7" xfId="6190"/>
    <cellStyle name="Calculation 2 79" xfId="6191"/>
    <cellStyle name="Calculation 2 79 2" xfId="6192"/>
    <cellStyle name="Calculation 2 79 2 2" xfId="6193"/>
    <cellStyle name="Calculation 2 79 2 3" xfId="6194"/>
    <cellStyle name="Calculation 2 79 2 3 2" xfId="6195"/>
    <cellStyle name="Calculation 2 79 2 4" xfId="6196"/>
    <cellStyle name="Calculation 2 79 2 5" xfId="6197"/>
    <cellStyle name="Calculation 2 79 2 6" xfId="6198"/>
    <cellStyle name="Calculation 2 79 3" xfId="6199"/>
    <cellStyle name="Calculation 2 79 4" xfId="6200"/>
    <cellStyle name="Calculation 2 79 4 2" xfId="6201"/>
    <cellStyle name="Calculation 2 79 5" xfId="6202"/>
    <cellStyle name="Calculation 2 79 6" xfId="6203"/>
    <cellStyle name="Calculation 2 79 7" xfId="6204"/>
    <cellStyle name="Calculation 2 8" xfId="6205"/>
    <cellStyle name="Calculation 2 8 2" xfId="6206"/>
    <cellStyle name="Calculation 2 8 2 2" xfId="6207"/>
    <cellStyle name="Calculation 2 8 2 3" xfId="6208"/>
    <cellStyle name="Calculation 2 8 2 3 2" xfId="6209"/>
    <cellStyle name="Calculation 2 8 2 4" xfId="6210"/>
    <cellStyle name="Calculation 2 8 2 5" xfId="6211"/>
    <cellStyle name="Calculation 2 8 2 6" xfId="6212"/>
    <cellStyle name="Calculation 2 8 3" xfId="6213"/>
    <cellStyle name="Calculation 2 8 4" xfId="6214"/>
    <cellStyle name="Calculation 2 8 4 2" xfId="6215"/>
    <cellStyle name="Calculation 2 8 5" xfId="6216"/>
    <cellStyle name="Calculation 2 8 6" xfId="6217"/>
    <cellStyle name="Calculation 2 8 7" xfId="6218"/>
    <cellStyle name="Calculation 2 80" xfId="6219"/>
    <cellStyle name="Calculation 2 80 2" xfId="6220"/>
    <cellStyle name="Calculation 2 80 3" xfId="6221"/>
    <cellStyle name="Calculation 2 80 3 2" xfId="6222"/>
    <cellStyle name="Calculation 2 80 4" xfId="6223"/>
    <cellStyle name="Calculation 2 80 5" xfId="6224"/>
    <cellStyle name="Calculation 2 80 6" xfId="6225"/>
    <cellStyle name="Calculation 2 81" xfId="6226"/>
    <cellStyle name="Calculation 2 82" xfId="6227"/>
    <cellStyle name="Calculation 2 82 2" xfId="6228"/>
    <cellStyle name="Calculation 2 83" xfId="6229"/>
    <cellStyle name="Calculation 2 84" xfId="6230"/>
    <cellStyle name="Calculation 2 85" xfId="6231"/>
    <cellStyle name="Calculation 2 9" xfId="6232"/>
    <cellStyle name="Calculation 2 9 2" xfId="6233"/>
    <cellStyle name="Calculation 2 9 2 2" xfId="6234"/>
    <cellStyle name="Calculation 2 9 2 3" xfId="6235"/>
    <cellStyle name="Calculation 2 9 2 3 2" xfId="6236"/>
    <cellStyle name="Calculation 2 9 2 4" xfId="6237"/>
    <cellStyle name="Calculation 2 9 2 5" xfId="6238"/>
    <cellStyle name="Calculation 2 9 2 6" xfId="6239"/>
    <cellStyle name="Calculation 2 9 3" xfId="6240"/>
    <cellStyle name="Calculation 2 9 4" xfId="6241"/>
    <cellStyle name="Calculation 2 9 4 2" xfId="6242"/>
    <cellStyle name="Calculation 2 9 5" xfId="6243"/>
    <cellStyle name="Calculation 2 9 6" xfId="6244"/>
    <cellStyle name="Calculation 2 9 7" xfId="6245"/>
    <cellStyle name="Calculation 20" xfId="6246"/>
    <cellStyle name="Calculation 20 2" xfId="6247"/>
    <cellStyle name="Calculation 21" xfId="6248"/>
    <cellStyle name="Calculation 22" xfId="6249"/>
    <cellStyle name="Calculation 23" xfId="6250"/>
    <cellStyle name="Calculation 3" xfId="6251"/>
    <cellStyle name="Calculation 3 2" xfId="6252"/>
    <cellStyle name="Calculation 3 2 2" xfId="6253"/>
    <cellStyle name="Calculation 3 2 3" xfId="6254"/>
    <cellStyle name="Calculation 3 2 3 2" xfId="6255"/>
    <cellStyle name="Calculation 3 2 4" xfId="6256"/>
    <cellStyle name="Calculation 3 2 5" xfId="6257"/>
    <cellStyle name="Calculation 3 2 6" xfId="6258"/>
    <cellStyle name="Calculation 3 3" xfId="6259"/>
    <cellStyle name="Calculation 3 4" xfId="6260"/>
    <cellStyle name="Calculation 3 4 2" xfId="6261"/>
    <cellStyle name="Calculation 3 5" xfId="6262"/>
    <cellStyle name="Calculation 3 6" xfId="6263"/>
    <cellStyle name="Calculation 3 7" xfId="6264"/>
    <cellStyle name="Calculation 4" xfId="6265"/>
    <cellStyle name="Calculation 4 2" xfId="6266"/>
    <cellStyle name="Calculation 4 2 2" xfId="6267"/>
    <cellStyle name="Calculation 4 2 3" xfId="6268"/>
    <cellStyle name="Calculation 4 2 3 2" xfId="6269"/>
    <cellStyle name="Calculation 4 2 4" xfId="6270"/>
    <cellStyle name="Calculation 4 2 5" xfId="6271"/>
    <cellStyle name="Calculation 4 2 6" xfId="6272"/>
    <cellStyle name="Calculation 4 3" xfId="6273"/>
    <cellStyle name="Calculation 4 4" xfId="6274"/>
    <cellStyle name="Calculation 4 4 2" xfId="6275"/>
    <cellStyle name="Calculation 4 5" xfId="6276"/>
    <cellStyle name="Calculation 4 6" xfId="6277"/>
    <cellStyle name="Calculation 4 7" xfId="6278"/>
    <cellStyle name="Calculation 5" xfId="6279"/>
    <cellStyle name="Calculation 5 2" xfId="6280"/>
    <cellStyle name="Calculation 5 2 2" xfId="6281"/>
    <cellStyle name="Calculation 5 2 3" xfId="6282"/>
    <cellStyle name="Calculation 5 2 3 2" xfId="6283"/>
    <cellStyle name="Calculation 5 2 4" xfId="6284"/>
    <cellStyle name="Calculation 5 2 5" xfId="6285"/>
    <cellStyle name="Calculation 5 2 6" xfId="6286"/>
    <cellStyle name="Calculation 5 3" xfId="6287"/>
    <cellStyle name="Calculation 5 4" xfId="6288"/>
    <cellStyle name="Calculation 5 4 2" xfId="6289"/>
    <cellStyle name="Calculation 5 5" xfId="6290"/>
    <cellStyle name="Calculation 5 6" xfId="6291"/>
    <cellStyle name="Calculation 5 7" xfId="6292"/>
    <cellStyle name="Calculation 6" xfId="6293"/>
    <cellStyle name="Calculation 6 2" xfId="6294"/>
    <cellStyle name="Calculation 6 2 2" xfId="6295"/>
    <cellStyle name="Calculation 6 2 3" xfId="6296"/>
    <cellStyle name="Calculation 6 2 3 2" xfId="6297"/>
    <cellStyle name="Calculation 6 2 4" xfId="6298"/>
    <cellStyle name="Calculation 6 2 5" xfId="6299"/>
    <cellStyle name="Calculation 6 2 6" xfId="6300"/>
    <cellStyle name="Calculation 6 3" xfId="6301"/>
    <cellStyle name="Calculation 6 4" xfId="6302"/>
    <cellStyle name="Calculation 6 4 2" xfId="6303"/>
    <cellStyle name="Calculation 6 5" xfId="6304"/>
    <cellStyle name="Calculation 6 6" xfId="6305"/>
    <cellStyle name="Calculation 6 7" xfId="6306"/>
    <cellStyle name="Calculation 7" xfId="6307"/>
    <cellStyle name="Calculation 7 2" xfId="6308"/>
    <cellStyle name="Calculation 7 2 2" xfId="6309"/>
    <cellStyle name="Calculation 7 2 3" xfId="6310"/>
    <cellStyle name="Calculation 7 2 3 2" xfId="6311"/>
    <cellStyle name="Calculation 7 2 4" xfId="6312"/>
    <cellStyle name="Calculation 7 2 5" xfId="6313"/>
    <cellStyle name="Calculation 7 2 6" xfId="6314"/>
    <cellStyle name="Calculation 7 3" xfId="6315"/>
    <cellStyle name="Calculation 7 4" xfId="6316"/>
    <cellStyle name="Calculation 7 4 2" xfId="6317"/>
    <cellStyle name="Calculation 7 5" xfId="6318"/>
    <cellStyle name="Calculation 7 6" xfId="6319"/>
    <cellStyle name="Calculation 7 7" xfId="6320"/>
    <cellStyle name="Calculation 8" xfId="6321"/>
    <cellStyle name="Calculation 8 2" xfId="6322"/>
    <cellStyle name="Calculation 8 2 2" xfId="6323"/>
    <cellStyle name="Calculation 8 2 3" xfId="6324"/>
    <cellStyle name="Calculation 8 2 3 2" xfId="6325"/>
    <cellStyle name="Calculation 8 2 4" xfId="6326"/>
    <cellStyle name="Calculation 8 2 5" xfId="6327"/>
    <cellStyle name="Calculation 8 2 6" xfId="6328"/>
    <cellStyle name="Calculation 8 3" xfId="6329"/>
    <cellStyle name="Calculation 8 4" xfId="6330"/>
    <cellStyle name="Calculation 8 4 2" xfId="6331"/>
    <cellStyle name="Calculation 8 5" xfId="6332"/>
    <cellStyle name="Calculation 8 6" xfId="6333"/>
    <cellStyle name="Calculation 8 7" xfId="6334"/>
    <cellStyle name="Calculation 9" xfId="6335"/>
    <cellStyle name="Calculation 9 2" xfId="6336"/>
    <cellStyle name="Calculation 9 2 2" xfId="6337"/>
    <cellStyle name="Calculation 9 2 3" xfId="6338"/>
    <cellStyle name="Calculation 9 2 3 2" xfId="6339"/>
    <cellStyle name="Calculation 9 2 4" xfId="6340"/>
    <cellStyle name="Calculation 9 2 5" xfId="6341"/>
    <cellStyle name="Calculation 9 2 6" xfId="6342"/>
    <cellStyle name="Calculation 9 3" xfId="6343"/>
    <cellStyle name="Calculation 9 4" xfId="6344"/>
    <cellStyle name="Calculation 9 4 2" xfId="6345"/>
    <cellStyle name="Calculation 9 5" xfId="6346"/>
    <cellStyle name="Calculation 9 6" xfId="6347"/>
    <cellStyle name="Calculation 9 7" xfId="6348"/>
    <cellStyle name="Check Cell" xfId="6349"/>
    <cellStyle name="Comma 2" xfId="6350"/>
    <cellStyle name="Comma 2 2" xfId="6351"/>
    <cellStyle name="Comma 2 3" xfId="6352"/>
    <cellStyle name="Comma 3" xfId="6353"/>
    <cellStyle name="Controlecel 2" xfId="6354"/>
    <cellStyle name="Controlecel 3" xfId="6355"/>
    <cellStyle name="Currency 2" xfId="6356"/>
    <cellStyle name="Currency 3" xfId="6357"/>
    <cellStyle name="Euro" xfId="6358"/>
    <cellStyle name="Euro 2" xfId="6359"/>
    <cellStyle name="Euro 2 2" xfId="6360"/>
    <cellStyle name="Euro 3" xfId="6361"/>
    <cellStyle name="Euro 3 2" xfId="6362"/>
    <cellStyle name="Euro 3 3" xfId="6363"/>
    <cellStyle name="Euro 3 3 2" xfId="6364"/>
    <cellStyle name="Euro 4" xfId="6365"/>
    <cellStyle name="Euro 4 2" xfId="6366"/>
    <cellStyle name="Euro 5" xfId="6367"/>
    <cellStyle name="Euro 6" xfId="6368"/>
    <cellStyle name="Euro 7" xfId="6369"/>
    <cellStyle name="Explanatory Text" xfId="6370"/>
    <cellStyle name="Gekoppelde cel 2" xfId="6371"/>
    <cellStyle name="Gekoppelde cel 2 2" xfId="6372"/>
    <cellStyle name="Gekoppelde cel 2 3" xfId="6373"/>
    <cellStyle name="Gekoppelde cel 3" xfId="6374"/>
    <cellStyle name="Gekoppelde cel 3 2" xfId="6375"/>
    <cellStyle name="Gekoppelde cel 3 3" xfId="6376"/>
    <cellStyle name="Goed 2" xfId="6377"/>
    <cellStyle name="Goed 3" xfId="6378"/>
    <cellStyle name="Goed 4" xfId="6379"/>
    <cellStyle name="Good" xfId="6380"/>
    <cellStyle name="Heading 1" xfId="6381"/>
    <cellStyle name="Heading 2" xfId="6382"/>
    <cellStyle name="Heading 3" xfId="6383"/>
    <cellStyle name="Heading 3 2" xfId="6384"/>
    <cellStyle name="Heading 3 3" xfId="6385"/>
    <cellStyle name="Heading 4" xfId="6386"/>
    <cellStyle name="Hyperlink 2" xfId="6387"/>
    <cellStyle name="Input" xfId="6388"/>
    <cellStyle name="Input 10" xfId="6389"/>
    <cellStyle name="Input 10 2" xfId="6390"/>
    <cellStyle name="Input 10 2 2" xfId="6391"/>
    <cellStyle name="Input 10 2 3" xfId="6392"/>
    <cellStyle name="Input 10 2 3 2" xfId="6393"/>
    <cellStyle name="Input 10 2 4" xfId="6394"/>
    <cellStyle name="Input 10 2 5" xfId="6395"/>
    <cellStyle name="Input 10 2 6" xfId="6396"/>
    <cellStyle name="Input 10 3" xfId="6397"/>
    <cellStyle name="Input 10 4" xfId="6398"/>
    <cellStyle name="Input 10 4 2" xfId="6399"/>
    <cellStyle name="Input 10 5" xfId="6400"/>
    <cellStyle name="Input 10 6" xfId="6401"/>
    <cellStyle name="Input 10 7" xfId="6402"/>
    <cellStyle name="Input 11" xfId="6403"/>
    <cellStyle name="Input 11 2" xfId="6404"/>
    <cellStyle name="Input 11 2 2" xfId="6405"/>
    <cellStyle name="Input 11 2 3" xfId="6406"/>
    <cellStyle name="Input 11 2 3 2" xfId="6407"/>
    <cellStyle name="Input 11 2 4" xfId="6408"/>
    <cellStyle name="Input 11 2 5" xfId="6409"/>
    <cellStyle name="Input 11 2 6" xfId="6410"/>
    <cellStyle name="Input 11 3" xfId="6411"/>
    <cellStyle name="Input 11 4" xfId="6412"/>
    <cellStyle name="Input 11 4 2" xfId="6413"/>
    <cellStyle name="Input 11 5" xfId="6414"/>
    <cellStyle name="Input 11 6" xfId="6415"/>
    <cellStyle name="Input 11 7" xfId="6416"/>
    <cellStyle name="Input 12" xfId="6417"/>
    <cellStyle name="Input 12 2" xfId="6418"/>
    <cellStyle name="Input 12 2 2" xfId="6419"/>
    <cellStyle name="Input 12 2 3" xfId="6420"/>
    <cellStyle name="Input 12 2 3 2" xfId="6421"/>
    <cellStyle name="Input 12 2 4" xfId="6422"/>
    <cellStyle name="Input 12 2 5" xfId="6423"/>
    <cellStyle name="Input 12 2 6" xfId="6424"/>
    <cellStyle name="Input 12 3" xfId="6425"/>
    <cellStyle name="Input 12 4" xfId="6426"/>
    <cellStyle name="Input 12 4 2" xfId="6427"/>
    <cellStyle name="Input 12 5" xfId="6428"/>
    <cellStyle name="Input 12 6" xfId="6429"/>
    <cellStyle name="Input 12 7" xfId="6430"/>
    <cellStyle name="Input 13" xfId="6431"/>
    <cellStyle name="Input 13 2" xfId="6432"/>
    <cellStyle name="Input 13 2 2" xfId="6433"/>
    <cellStyle name="Input 13 2 3" xfId="6434"/>
    <cellStyle name="Input 13 2 3 2" xfId="6435"/>
    <cellStyle name="Input 13 2 4" xfId="6436"/>
    <cellStyle name="Input 13 2 5" xfId="6437"/>
    <cellStyle name="Input 13 2 6" xfId="6438"/>
    <cellStyle name="Input 13 3" xfId="6439"/>
    <cellStyle name="Input 13 4" xfId="6440"/>
    <cellStyle name="Input 13 4 2" xfId="6441"/>
    <cellStyle name="Input 13 5" xfId="6442"/>
    <cellStyle name="Input 13 6" xfId="6443"/>
    <cellStyle name="Input 13 7" xfId="6444"/>
    <cellStyle name="Input 14" xfId="6445"/>
    <cellStyle name="Input 14 2" xfId="6446"/>
    <cellStyle name="Input 14 2 2" xfId="6447"/>
    <cellStyle name="Input 14 2 3" xfId="6448"/>
    <cellStyle name="Input 14 2 3 2" xfId="6449"/>
    <cellStyle name="Input 14 2 4" xfId="6450"/>
    <cellStyle name="Input 14 2 5" xfId="6451"/>
    <cellStyle name="Input 14 2 6" xfId="6452"/>
    <cellStyle name="Input 14 3" xfId="6453"/>
    <cellStyle name="Input 14 4" xfId="6454"/>
    <cellStyle name="Input 14 4 2" xfId="6455"/>
    <cellStyle name="Input 14 5" xfId="6456"/>
    <cellStyle name="Input 14 6" xfId="6457"/>
    <cellStyle name="Input 14 7" xfId="6458"/>
    <cellStyle name="Input 15" xfId="6459"/>
    <cellStyle name="Input 15 2" xfId="6460"/>
    <cellStyle name="Input 15 2 2" xfId="6461"/>
    <cellStyle name="Input 15 2 3" xfId="6462"/>
    <cellStyle name="Input 15 2 3 2" xfId="6463"/>
    <cellStyle name="Input 15 2 4" xfId="6464"/>
    <cellStyle name="Input 15 2 5" xfId="6465"/>
    <cellStyle name="Input 15 2 6" xfId="6466"/>
    <cellStyle name="Input 15 3" xfId="6467"/>
    <cellStyle name="Input 15 4" xfId="6468"/>
    <cellStyle name="Input 15 4 2" xfId="6469"/>
    <cellStyle name="Input 15 5" xfId="6470"/>
    <cellStyle name="Input 15 6" xfId="6471"/>
    <cellStyle name="Input 15 7" xfId="6472"/>
    <cellStyle name="Input 16" xfId="6473"/>
    <cellStyle name="Input 16 2" xfId="6474"/>
    <cellStyle name="Input 16 2 2" xfId="6475"/>
    <cellStyle name="Input 16 2 3" xfId="6476"/>
    <cellStyle name="Input 16 2 3 2" xfId="6477"/>
    <cellStyle name="Input 16 2 4" xfId="6478"/>
    <cellStyle name="Input 16 2 5" xfId="6479"/>
    <cellStyle name="Input 16 2 6" xfId="6480"/>
    <cellStyle name="Input 16 3" xfId="6481"/>
    <cellStyle name="Input 16 4" xfId="6482"/>
    <cellStyle name="Input 16 4 2" xfId="6483"/>
    <cellStyle name="Input 16 5" xfId="6484"/>
    <cellStyle name="Input 16 6" xfId="6485"/>
    <cellStyle name="Input 16 7" xfId="6486"/>
    <cellStyle name="Input 17" xfId="6487"/>
    <cellStyle name="Input 17 2" xfId="6488"/>
    <cellStyle name="Input 17 2 2" xfId="6489"/>
    <cellStyle name="Input 17 2 3" xfId="6490"/>
    <cellStyle name="Input 17 2 3 2" xfId="6491"/>
    <cellStyle name="Input 17 2 4" xfId="6492"/>
    <cellStyle name="Input 17 2 5" xfId="6493"/>
    <cellStyle name="Input 17 2 6" xfId="6494"/>
    <cellStyle name="Input 17 3" xfId="6495"/>
    <cellStyle name="Input 17 4" xfId="6496"/>
    <cellStyle name="Input 17 4 2" xfId="6497"/>
    <cellStyle name="Input 17 5" xfId="6498"/>
    <cellStyle name="Input 17 6" xfId="6499"/>
    <cellStyle name="Input 17 7" xfId="6500"/>
    <cellStyle name="Input 18" xfId="6501"/>
    <cellStyle name="Input 18 2" xfId="6502"/>
    <cellStyle name="Input 18 3" xfId="6503"/>
    <cellStyle name="Input 18 3 2" xfId="6504"/>
    <cellStyle name="Input 18 4" xfId="6505"/>
    <cellStyle name="Input 18 5" xfId="6506"/>
    <cellStyle name="Input 18 6" xfId="6507"/>
    <cellStyle name="Input 19" xfId="6508"/>
    <cellStyle name="Input 2" xfId="6509"/>
    <cellStyle name="Input 2 10" xfId="6510"/>
    <cellStyle name="Input 2 10 2" xfId="6511"/>
    <cellStyle name="Input 2 10 2 2" xfId="6512"/>
    <cellStyle name="Input 2 10 2 3" xfId="6513"/>
    <cellStyle name="Input 2 10 2 3 2" xfId="6514"/>
    <cellStyle name="Input 2 10 2 4" xfId="6515"/>
    <cellStyle name="Input 2 10 2 5" xfId="6516"/>
    <cellStyle name="Input 2 10 2 6" xfId="6517"/>
    <cellStyle name="Input 2 10 3" xfId="6518"/>
    <cellStyle name="Input 2 10 4" xfId="6519"/>
    <cellStyle name="Input 2 10 4 2" xfId="6520"/>
    <cellStyle name="Input 2 10 5" xfId="6521"/>
    <cellStyle name="Input 2 10 6" xfId="6522"/>
    <cellStyle name="Input 2 10 7" xfId="6523"/>
    <cellStyle name="Input 2 11" xfId="6524"/>
    <cellStyle name="Input 2 11 2" xfId="6525"/>
    <cellStyle name="Input 2 11 2 2" xfId="6526"/>
    <cellStyle name="Input 2 11 2 3" xfId="6527"/>
    <cellStyle name="Input 2 11 2 3 2" xfId="6528"/>
    <cellStyle name="Input 2 11 2 4" xfId="6529"/>
    <cellStyle name="Input 2 11 2 5" xfId="6530"/>
    <cellStyle name="Input 2 11 2 6" xfId="6531"/>
    <cellStyle name="Input 2 11 3" xfId="6532"/>
    <cellStyle name="Input 2 11 4" xfId="6533"/>
    <cellStyle name="Input 2 11 4 2" xfId="6534"/>
    <cellStyle name="Input 2 11 5" xfId="6535"/>
    <cellStyle name="Input 2 11 6" xfId="6536"/>
    <cellStyle name="Input 2 11 7" xfId="6537"/>
    <cellStyle name="Input 2 12" xfId="6538"/>
    <cellStyle name="Input 2 12 2" xfId="6539"/>
    <cellStyle name="Input 2 12 2 2" xfId="6540"/>
    <cellStyle name="Input 2 12 2 3" xfId="6541"/>
    <cellStyle name="Input 2 12 2 3 2" xfId="6542"/>
    <cellStyle name="Input 2 12 2 4" xfId="6543"/>
    <cellStyle name="Input 2 12 2 5" xfId="6544"/>
    <cellStyle name="Input 2 12 2 6" xfId="6545"/>
    <cellStyle name="Input 2 12 3" xfId="6546"/>
    <cellStyle name="Input 2 12 4" xfId="6547"/>
    <cellStyle name="Input 2 12 4 2" xfId="6548"/>
    <cellStyle name="Input 2 12 5" xfId="6549"/>
    <cellStyle name="Input 2 12 6" xfId="6550"/>
    <cellStyle name="Input 2 12 7" xfId="6551"/>
    <cellStyle name="Input 2 13" xfId="6552"/>
    <cellStyle name="Input 2 13 2" xfId="6553"/>
    <cellStyle name="Input 2 13 2 2" xfId="6554"/>
    <cellStyle name="Input 2 13 2 3" xfId="6555"/>
    <cellStyle name="Input 2 13 2 3 2" xfId="6556"/>
    <cellStyle name="Input 2 13 2 4" xfId="6557"/>
    <cellStyle name="Input 2 13 2 5" xfId="6558"/>
    <cellStyle name="Input 2 13 2 6" xfId="6559"/>
    <cellStyle name="Input 2 13 3" xfId="6560"/>
    <cellStyle name="Input 2 13 4" xfId="6561"/>
    <cellStyle name="Input 2 13 4 2" xfId="6562"/>
    <cellStyle name="Input 2 13 5" xfId="6563"/>
    <cellStyle name="Input 2 13 6" xfId="6564"/>
    <cellStyle name="Input 2 13 7" xfId="6565"/>
    <cellStyle name="Input 2 14" xfId="6566"/>
    <cellStyle name="Input 2 14 2" xfId="6567"/>
    <cellStyle name="Input 2 14 2 2" xfId="6568"/>
    <cellStyle name="Input 2 14 2 3" xfId="6569"/>
    <cellStyle name="Input 2 14 2 3 2" xfId="6570"/>
    <cellStyle name="Input 2 14 2 4" xfId="6571"/>
    <cellStyle name="Input 2 14 2 5" xfId="6572"/>
    <cellStyle name="Input 2 14 2 6" xfId="6573"/>
    <cellStyle name="Input 2 14 3" xfId="6574"/>
    <cellStyle name="Input 2 14 4" xfId="6575"/>
    <cellStyle name="Input 2 14 4 2" xfId="6576"/>
    <cellStyle name="Input 2 14 5" xfId="6577"/>
    <cellStyle name="Input 2 14 6" xfId="6578"/>
    <cellStyle name="Input 2 14 7" xfId="6579"/>
    <cellStyle name="Input 2 15" xfId="6580"/>
    <cellStyle name="Input 2 15 2" xfId="6581"/>
    <cellStyle name="Input 2 15 2 2" xfId="6582"/>
    <cellStyle name="Input 2 15 2 3" xfId="6583"/>
    <cellStyle name="Input 2 15 2 3 2" xfId="6584"/>
    <cellStyle name="Input 2 15 2 4" xfId="6585"/>
    <cellStyle name="Input 2 15 2 5" xfId="6586"/>
    <cellStyle name="Input 2 15 2 6" xfId="6587"/>
    <cellStyle name="Input 2 15 3" xfId="6588"/>
    <cellStyle name="Input 2 15 4" xfId="6589"/>
    <cellStyle name="Input 2 15 4 2" xfId="6590"/>
    <cellStyle name="Input 2 15 5" xfId="6591"/>
    <cellStyle name="Input 2 15 6" xfId="6592"/>
    <cellStyle name="Input 2 15 7" xfId="6593"/>
    <cellStyle name="Input 2 16" xfId="6594"/>
    <cellStyle name="Input 2 16 2" xfId="6595"/>
    <cellStyle name="Input 2 16 2 2" xfId="6596"/>
    <cellStyle name="Input 2 16 2 3" xfId="6597"/>
    <cellStyle name="Input 2 16 2 3 2" xfId="6598"/>
    <cellStyle name="Input 2 16 2 4" xfId="6599"/>
    <cellStyle name="Input 2 16 2 5" xfId="6600"/>
    <cellStyle name="Input 2 16 2 6" xfId="6601"/>
    <cellStyle name="Input 2 16 3" xfId="6602"/>
    <cellStyle name="Input 2 16 4" xfId="6603"/>
    <cellStyle name="Input 2 16 4 2" xfId="6604"/>
    <cellStyle name="Input 2 16 5" xfId="6605"/>
    <cellStyle name="Input 2 16 6" xfId="6606"/>
    <cellStyle name="Input 2 16 7" xfId="6607"/>
    <cellStyle name="Input 2 17" xfId="6608"/>
    <cellStyle name="Input 2 17 2" xfId="6609"/>
    <cellStyle name="Input 2 17 2 2" xfId="6610"/>
    <cellStyle name="Input 2 17 2 3" xfId="6611"/>
    <cellStyle name="Input 2 17 2 3 2" xfId="6612"/>
    <cellStyle name="Input 2 17 2 4" xfId="6613"/>
    <cellStyle name="Input 2 17 2 5" xfId="6614"/>
    <cellStyle name="Input 2 17 2 6" xfId="6615"/>
    <cellStyle name="Input 2 17 3" xfId="6616"/>
    <cellStyle name="Input 2 17 4" xfId="6617"/>
    <cellStyle name="Input 2 17 4 2" xfId="6618"/>
    <cellStyle name="Input 2 17 5" xfId="6619"/>
    <cellStyle name="Input 2 17 6" xfId="6620"/>
    <cellStyle name="Input 2 17 7" xfId="6621"/>
    <cellStyle name="Input 2 18" xfId="6622"/>
    <cellStyle name="Input 2 18 2" xfId="6623"/>
    <cellStyle name="Input 2 18 2 2" xfId="6624"/>
    <cellStyle name="Input 2 18 2 3" xfId="6625"/>
    <cellStyle name="Input 2 18 2 3 2" xfId="6626"/>
    <cellStyle name="Input 2 18 2 4" xfId="6627"/>
    <cellStyle name="Input 2 18 2 5" xfId="6628"/>
    <cellStyle name="Input 2 18 2 6" xfId="6629"/>
    <cellStyle name="Input 2 18 3" xfId="6630"/>
    <cellStyle name="Input 2 18 4" xfId="6631"/>
    <cellStyle name="Input 2 18 4 2" xfId="6632"/>
    <cellStyle name="Input 2 18 5" xfId="6633"/>
    <cellStyle name="Input 2 18 6" xfId="6634"/>
    <cellStyle name="Input 2 18 7" xfId="6635"/>
    <cellStyle name="Input 2 19" xfId="6636"/>
    <cellStyle name="Input 2 19 2" xfId="6637"/>
    <cellStyle name="Input 2 19 2 2" xfId="6638"/>
    <cellStyle name="Input 2 19 2 3" xfId="6639"/>
    <cellStyle name="Input 2 19 2 3 2" xfId="6640"/>
    <cellStyle name="Input 2 19 2 4" xfId="6641"/>
    <cellStyle name="Input 2 19 2 5" xfId="6642"/>
    <cellStyle name="Input 2 19 2 6" xfId="6643"/>
    <cellStyle name="Input 2 19 3" xfId="6644"/>
    <cellStyle name="Input 2 19 4" xfId="6645"/>
    <cellStyle name="Input 2 19 4 2" xfId="6646"/>
    <cellStyle name="Input 2 19 5" xfId="6647"/>
    <cellStyle name="Input 2 19 6" xfId="6648"/>
    <cellStyle name="Input 2 19 7" xfId="6649"/>
    <cellStyle name="Input 2 2" xfId="6650"/>
    <cellStyle name="Input 2 2 2" xfId="6651"/>
    <cellStyle name="Input 2 2 2 2" xfId="6652"/>
    <cellStyle name="Input 2 2 2 3" xfId="6653"/>
    <cellStyle name="Input 2 2 2 3 2" xfId="6654"/>
    <cellStyle name="Input 2 2 2 4" xfId="6655"/>
    <cellStyle name="Input 2 2 2 5" xfId="6656"/>
    <cellStyle name="Input 2 2 2 6" xfId="6657"/>
    <cellStyle name="Input 2 2 3" xfId="6658"/>
    <cellStyle name="Input 2 2 4" xfId="6659"/>
    <cellStyle name="Input 2 2 4 2" xfId="6660"/>
    <cellStyle name="Input 2 2 5" xfId="6661"/>
    <cellStyle name="Input 2 2 6" xfId="6662"/>
    <cellStyle name="Input 2 2 7" xfId="6663"/>
    <cellStyle name="Input 2 20" xfId="6664"/>
    <cellStyle name="Input 2 20 2" xfId="6665"/>
    <cellStyle name="Input 2 20 2 2" xfId="6666"/>
    <cellStyle name="Input 2 20 2 3" xfId="6667"/>
    <cellStyle name="Input 2 20 2 3 2" xfId="6668"/>
    <cellStyle name="Input 2 20 2 4" xfId="6669"/>
    <cellStyle name="Input 2 20 2 5" xfId="6670"/>
    <cellStyle name="Input 2 20 2 6" xfId="6671"/>
    <cellStyle name="Input 2 20 3" xfId="6672"/>
    <cellStyle name="Input 2 20 4" xfId="6673"/>
    <cellStyle name="Input 2 20 4 2" xfId="6674"/>
    <cellStyle name="Input 2 20 5" xfId="6675"/>
    <cellStyle name="Input 2 20 6" xfId="6676"/>
    <cellStyle name="Input 2 20 7" xfId="6677"/>
    <cellStyle name="Input 2 21" xfId="6678"/>
    <cellStyle name="Input 2 21 2" xfId="6679"/>
    <cellStyle name="Input 2 21 2 2" xfId="6680"/>
    <cellStyle name="Input 2 21 2 3" xfId="6681"/>
    <cellStyle name="Input 2 21 2 3 2" xfId="6682"/>
    <cellStyle name="Input 2 21 2 4" xfId="6683"/>
    <cellStyle name="Input 2 21 2 5" xfId="6684"/>
    <cellStyle name="Input 2 21 2 6" xfId="6685"/>
    <cellStyle name="Input 2 21 3" xfId="6686"/>
    <cellStyle name="Input 2 21 4" xfId="6687"/>
    <cellStyle name="Input 2 21 4 2" xfId="6688"/>
    <cellStyle name="Input 2 21 5" xfId="6689"/>
    <cellStyle name="Input 2 21 6" xfId="6690"/>
    <cellStyle name="Input 2 21 7" xfId="6691"/>
    <cellStyle name="Input 2 22" xfId="6692"/>
    <cellStyle name="Input 2 22 2" xfId="6693"/>
    <cellStyle name="Input 2 22 2 2" xfId="6694"/>
    <cellStyle name="Input 2 22 2 3" xfId="6695"/>
    <cellStyle name="Input 2 22 2 3 2" xfId="6696"/>
    <cellStyle name="Input 2 22 2 4" xfId="6697"/>
    <cellStyle name="Input 2 22 2 5" xfId="6698"/>
    <cellStyle name="Input 2 22 2 6" xfId="6699"/>
    <cellStyle name="Input 2 22 3" xfId="6700"/>
    <cellStyle name="Input 2 22 4" xfId="6701"/>
    <cellStyle name="Input 2 22 4 2" xfId="6702"/>
    <cellStyle name="Input 2 22 5" xfId="6703"/>
    <cellStyle name="Input 2 22 6" xfId="6704"/>
    <cellStyle name="Input 2 22 7" xfId="6705"/>
    <cellStyle name="Input 2 23" xfId="6706"/>
    <cellStyle name="Input 2 23 2" xfId="6707"/>
    <cellStyle name="Input 2 23 2 2" xfId="6708"/>
    <cellStyle name="Input 2 23 2 3" xfId="6709"/>
    <cellStyle name="Input 2 23 2 3 2" xfId="6710"/>
    <cellStyle name="Input 2 23 2 4" xfId="6711"/>
    <cellStyle name="Input 2 23 2 5" xfId="6712"/>
    <cellStyle name="Input 2 23 2 6" xfId="6713"/>
    <cellStyle name="Input 2 23 3" xfId="6714"/>
    <cellStyle name="Input 2 23 4" xfId="6715"/>
    <cellStyle name="Input 2 23 4 2" xfId="6716"/>
    <cellStyle name="Input 2 23 5" xfId="6717"/>
    <cellStyle name="Input 2 23 6" xfId="6718"/>
    <cellStyle name="Input 2 23 7" xfId="6719"/>
    <cellStyle name="Input 2 24" xfId="6720"/>
    <cellStyle name="Input 2 24 2" xfId="6721"/>
    <cellStyle name="Input 2 24 2 2" xfId="6722"/>
    <cellStyle name="Input 2 24 2 3" xfId="6723"/>
    <cellStyle name="Input 2 24 2 3 2" xfId="6724"/>
    <cellStyle name="Input 2 24 2 4" xfId="6725"/>
    <cellStyle name="Input 2 24 2 5" xfId="6726"/>
    <cellStyle name="Input 2 24 2 6" xfId="6727"/>
    <cellStyle name="Input 2 24 3" xfId="6728"/>
    <cellStyle name="Input 2 24 4" xfId="6729"/>
    <cellStyle name="Input 2 24 4 2" xfId="6730"/>
    <cellStyle name="Input 2 24 5" xfId="6731"/>
    <cellStyle name="Input 2 24 6" xfId="6732"/>
    <cellStyle name="Input 2 24 7" xfId="6733"/>
    <cellStyle name="Input 2 25" xfId="6734"/>
    <cellStyle name="Input 2 25 2" xfId="6735"/>
    <cellStyle name="Input 2 25 2 2" xfId="6736"/>
    <cellStyle name="Input 2 25 2 3" xfId="6737"/>
    <cellStyle name="Input 2 25 2 3 2" xfId="6738"/>
    <cellStyle name="Input 2 25 2 4" xfId="6739"/>
    <cellStyle name="Input 2 25 2 5" xfId="6740"/>
    <cellStyle name="Input 2 25 2 6" xfId="6741"/>
    <cellStyle name="Input 2 25 3" xfId="6742"/>
    <cellStyle name="Input 2 25 4" xfId="6743"/>
    <cellStyle name="Input 2 25 4 2" xfId="6744"/>
    <cellStyle name="Input 2 25 5" xfId="6745"/>
    <cellStyle name="Input 2 25 6" xfId="6746"/>
    <cellStyle name="Input 2 25 7" xfId="6747"/>
    <cellStyle name="Input 2 26" xfId="6748"/>
    <cellStyle name="Input 2 26 2" xfId="6749"/>
    <cellStyle name="Input 2 26 2 2" xfId="6750"/>
    <cellStyle name="Input 2 26 2 3" xfId="6751"/>
    <cellStyle name="Input 2 26 2 3 2" xfId="6752"/>
    <cellStyle name="Input 2 26 2 4" xfId="6753"/>
    <cellStyle name="Input 2 26 2 5" xfId="6754"/>
    <cellStyle name="Input 2 26 2 6" xfId="6755"/>
    <cellStyle name="Input 2 26 3" xfId="6756"/>
    <cellStyle name="Input 2 26 4" xfId="6757"/>
    <cellStyle name="Input 2 26 4 2" xfId="6758"/>
    <cellStyle name="Input 2 26 5" xfId="6759"/>
    <cellStyle name="Input 2 26 6" xfId="6760"/>
    <cellStyle name="Input 2 26 7" xfId="6761"/>
    <cellStyle name="Input 2 27" xfId="6762"/>
    <cellStyle name="Input 2 27 2" xfId="6763"/>
    <cellStyle name="Input 2 27 2 2" xfId="6764"/>
    <cellStyle name="Input 2 27 2 3" xfId="6765"/>
    <cellStyle name="Input 2 27 2 3 2" xfId="6766"/>
    <cellStyle name="Input 2 27 2 4" xfId="6767"/>
    <cellStyle name="Input 2 27 2 5" xfId="6768"/>
    <cellStyle name="Input 2 27 2 6" xfId="6769"/>
    <cellStyle name="Input 2 27 3" xfId="6770"/>
    <cellStyle name="Input 2 27 4" xfId="6771"/>
    <cellStyle name="Input 2 27 4 2" xfId="6772"/>
    <cellStyle name="Input 2 27 5" xfId="6773"/>
    <cellStyle name="Input 2 27 6" xfId="6774"/>
    <cellStyle name="Input 2 27 7" xfId="6775"/>
    <cellStyle name="Input 2 28" xfId="6776"/>
    <cellStyle name="Input 2 28 2" xfId="6777"/>
    <cellStyle name="Input 2 28 2 2" xfId="6778"/>
    <cellStyle name="Input 2 28 2 3" xfId="6779"/>
    <cellStyle name="Input 2 28 2 3 2" xfId="6780"/>
    <cellStyle name="Input 2 28 2 4" xfId="6781"/>
    <cellStyle name="Input 2 28 2 5" xfId="6782"/>
    <cellStyle name="Input 2 28 2 6" xfId="6783"/>
    <cellStyle name="Input 2 28 3" xfId="6784"/>
    <cellStyle name="Input 2 28 4" xfId="6785"/>
    <cellStyle name="Input 2 28 4 2" xfId="6786"/>
    <cellStyle name="Input 2 28 5" xfId="6787"/>
    <cellStyle name="Input 2 28 6" xfId="6788"/>
    <cellStyle name="Input 2 28 7" xfId="6789"/>
    <cellStyle name="Input 2 29" xfId="6790"/>
    <cellStyle name="Input 2 29 2" xfId="6791"/>
    <cellStyle name="Input 2 29 2 2" xfId="6792"/>
    <cellStyle name="Input 2 29 2 3" xfId="6793"/>
    <cellStyle name="Input 2 29 2 3 2" xfId="6794"/>
    <cellStyle name="Input 2 29 2 4" xfId="6795"/>
    <cellStyle name="Input 2 29 2 5" xfId="6796"/>
    <cellStyle name="Input 2 29 2 6" xfId="6797"/>
    <cellStyle name="Input 2 29 3" xfId="6798"/>
    <cellStyle name="Input 2 29 4" xfId="6799"/>
    <cellStyle name="Input 2 29 4 2" xfId="6800"/>
    <cellStyle name="Input 2 29 5" xfId="6801"/>
    <cellStyle name="Input 2 29 6" xfId="6802"/>
    <cellStyle name="Input 2 29 7" xfId="6803"/>
    <cellStyle name="Input 2 3" xfId="6804"/>
    <cellStyle name="Input 2 3 2" xfId="6805"/>
    <cellStyle name="Input 2 3 2 2" xfId="6806"/>
    <cellStyle name="Input 2 3 2 3" xfId="6807"/>
    <cellStyle name="Input 2 3 2 3 2" xfId="6808"/>
    <cellStyle name="Input 2 3 2 4" xfId="6809"/>
    <cellStyle name="Input 2 3 2 5" xfId="6810"/>
    <cellStyle name="Input 2 3 2 6" xfId="6811"/>
    <cellStyle name="Input 2 3 3" xfId="6812"/>
    <cellStyle name="Input 2 3 4" xfId="6813"/>
    <cellStyle name="Input 2 3 4 2" xfId="6814"/>
    <cellStyle name="Input 2 3 5" xfId="6815"/>
    <cellStyle name="Input 2 3 6" xfId="6816"/>
    <cellStyle name="Input 2 3 7" xfId="6817"/>
    <cellStyle name="Input 2 30" xfId="6818"/>
    <cellStyle name="Input 2 30 2" xfId="6819"/>
    <cellStyle name="Input 2 30 2 2" xfId="6820"/>
    <cellStyle name="Input 2 30 2 3" xfId="6821"/>
    <cellStyle name="Input 2 30 2 3 2" xfId="6822"/>
    <cellStyle name="Input 2 30 2 4" xfId="6823"/>
    <cellStyle name="Input 2 30 2 5" xfId="6824"/>
    <cellStyle name="Input 2 30 2 6" xfId="6825"/>
    <cellStyle name="Input 2 30 3" xfId="6826"/>
    <cellStyle name="Input 2 30 4" xfId="6827"/>
    <cellStyle name="Input 2 30 4 2" xfId="6828"/>
    <cellStyle name="Input 2 30 5" xfId="6829"/>
    <cellStyle name="Input 2 30 6" xfId="6830"/>
    <cellStyle name="Input 2 30 7" xfId="6831"/>
    <cellStyle name="Input 2 31" xfId="6832"/>
    <cellStyle name="Input 2 31 2" xfId="6833"/>
    <cellStyle name="Input 2 31 2 2" xfId="6834"/>
    <cellStyle name="Input 2 31 2 3" xfId="6835"/>
    <cellStyle name="Input 2 31 2 3 2" xfId="6836"/>
    <cellStyle name="Input 2 31 2 4" xfId="6837"/>
    <cellStyle name="Input 2 31 2 5" xfId="6838"/>
    <cellStyle name="Input 2 31 2 6" xfId="6839"/>
    <cellStyle name="Input 2 31 3" xfId="6840"/>
    <cellStyle name="Input 2 31 4" xfId="6841"/>
    <cellStyle name="Input 2 31 4 2" xfId="6842"/>
    <cellStyle name="Input 2 31 5" xfId="6843"/>
    <cellStyle name="Input 2 31 6" xfId="6844"/>
    <cellStyle name="Input 2 31 7" xfId="6845"/>
    <cellStyle name="Input 2 32" xfId="6846"/>
    <cellStyle name="Input 2 32 2" xfId="6847"/>
    <cellStyle name="Input 2 32 2 2" xfId="6848"/>
    <cellStyle name="Input 2 32 2 3" xfId="6849"/>
    <cellStyle name="Input 2 32 2 3 2" xfId="6850"/>
    <cellStyle name="Input 2 32 2 4" xfId="6851"/>
    <cellStyle name="Input 2 32 2 5" xfId="6852"/>
    <cellStyle name="Input 2 32 2 6" xfId="6853"/>
    <cellStyle name="Input 2 32 3" xfId="6854"/>
    <cellStyle name="Input 2 32 4" xfId="6855"/>
    <cellStyle name="Input 2 32 4 2" xfId="6856"/>
    <cellStyle name="Input 2 32 5" xfId="6857"/>
    <cellStyle name="Input 2 32 6" xfId="6858"/>
    <cellStyle name="Input 2 32 7" xfId="6859"/>
    <cellStyle name="Input 2 33" xfId="6860"/>
    <cellStyle name="Input 2 33 2" xfId="6861"/>
    <cellStyle name="Input 2 33 2 2" xfId="6862"/>
    <cellStyle name="Input 2 33 2 3" xfId="6863"/>
    <cellStyle name="Input 2 33 2 3 2" xfId="6864"/>
    <cellStyle name="Input 2 33 2 4" xfId="6865"/>
    <cellStyle name="Input 2 33 2 5" xfId="6866"/>
    <cellStyle name="Input 2 33 2 6" xfId="6867"/>
    <cellStyle name="Input 2 33 3" xfId="6868"/>
    <cellStyle name="Input 2 33 4" xfId="6869"/>
    <cellStyle name="Input 2 33 4 2" xfId="6870"/>
    <cellStyle name="Input 2 33 5" xfId="6871"/>
    <cellStyle name="Input 2 33 6" xfId="6872"/>
    <cellStyle name="Input 2 33 7" xfId="6873"/>
    <cellStyle name="Input 2 34" xfId="6874"/>
    <cellStyle name="Input 2 34 2" xfId="6875"/>
    <cellStyle name="Input 2 34 2 2" xfId="6876"/>
    <cellStyle name="Input 2 34 2 3" xfId="6877"/>
    <cellStyle name="Input 2 34 2 3 2" xfId="6878"/>
    <cellStyle name="Input 2 34 2 4" xfId="6879"/>
    <cellStyle name="Input 2 34 2 5" xfId="6880"/>
    <cellStyle name="Input 2 34 2 6" xfId="6881"/>
    <cellStyle name="Input 2 34 3" xfId="6882"/>
    <cellStyle name="Input 2 34 4" xfId="6883"/>
    <cellStyle name="Input 2 34 4 2" xfId="6884"/>
    <cellStyle name="Input 2 34 5" xfId="6885"/>
    <cellStyle name="Input 2 34 6" xfId="6886"/>
    <cellStyle name="Input 2 34 7" xfId="6887"/>
    <cellStyle name="Input 2 35" xfId="6888"/>
    <cellStyle name="Input 2 35 2" xfId="6889"/>
    <cellStyle name="Input 2 35 2 2" xfId="6890"/>
    <cellStyle name="Input 2 35 2 3" xfId="6891"/>
    <cellStyle name="Input 2 35 2 3 2" xfId="6892"/>
    <cellStyle name="Input 2 35 2 4" xfId="6893"/>
    <cellStyle name="Input 2 35 2 5" xfId="6894"/>
    <cellStyle name="Input 2 35 2 6" xfId="6895"/>
    <cellStyle name="Input 2 35 3" xfId="6896"/>
    <cellStyle name="Input 2 35 4" xfId="6897"/>
    <cellStyle name="Input 2 35 4 2" xfId="6898"/>
    <cellStyle name="Input 2 35 5" xfId="6899"/>
    <cellStyle name="Input 2 35 6" xfId="6900"/>
    <cellStyle name="Input 2 35 7" xfId="6901"/>
    <cellStyle name="Input 2 36" xfId="6902"/>
    <cellStyle name="Input 2 36 2" xfId="6903"/>
    <cellStyle name="Input 2 36 2 2" xfId="6904"/>
    <cellStyle name="Input 2 36 2 3" xfId="6905"/>
    <cellStyle name="Input 2 36 2 3 2" xfId="6906"/>
    <cellStyle name="Input 2 36 2 4" xfId="6907"/>
    <cellStyle name="Input 2 36 2 5" xfId="6908"/>
    <cellStyle name="Input 2 36 2 6" xfId="6909"/>
    <cellStyle name="Input 2 36 3" xfId="6910"/>
    <cellStyle name="Input 2 36 4" xfId="6911"/>
    <cellStyle name="Input 2 36 4 2" xfId="6912"/>
    <cellStyle name="Input 2 36 5" xfId="6913"/>
    <cellStyle name="Input 2 36 6" xfId="6914"/>
    <cellStyle name="Input 2 36 7" xfId="6915"/>
    <cellStyle name="Input 2 37" xfId="6916"/>
    <cellStyle name="Input 2 37 2" xfId="6917"/>
    <cellStyle name="Input 2 37 2 2" xfId="6918"/>
    <cellStyle name="Input 2 37 2 3" xfId="6919"/>
    <cellStyle name="Input 2 37 2 3 2" xfId="6920"/>
    <cellStyle name="Input 2 37 2 4" xfId="6921"/>
    <cellStyle name="Input 2 37 2 5" xfId="6922"/>
    <cellStyle name="Input 2 37 2 6" xfId="6923"/>
    <cellStyle name="Input 2 37 3" xfId="6924"/>
    <cellStyle name="Input 2 37 4" xfId="6925"/>
    <cellStyle name="Input 2 37 4 2" xfId="6926"/>
    <cellStyle name="Input 2 37 5" xfId="6927"/>
    <cellStyle name="Input 2 37 6" xfId="6928"/>
    <cellStyle name="Input 2 37 7" xfId="6929"/>
    <cellStyle name="Input 2 38" xfId="6930"/>
    <cellStyle name="Input 2 38 2" xfId="6931"/>
    <cellStyle name="Input 2 38 2 2" xfId="6932"/>
    <cellStyle name="Input 2 38 2 3" xfId="6933"/>
    <cellStyle name="Input 2 38 2 3 2" xfId="6934"/>
    <cellStyle name="Input 2 38 2 4" xfId="6935"/>
    <cellStyle name="Input 2 38 2 5" xfId="6936"/>
    <cellStyle name="Input 2 38 2 6" xfId="6937"/>
    <cellStyle name="Input 2 38 3" xfId="6938"/>
    <cellStyle name="Input 2 38 4" xfId="6939"/>
    <cellStyle name="Input 2 38 4 2" xfId="6940"/>
    <cellStyle name="Input 2 38 5" xfId="6941"/>
    <cellStyle name="Input 2 38 6" xfId="6942"/>
    <cellStyle name="Input 2 38 7" xfId="6943"/>
    <cellStyle name="Input 2 39" xfId="6944"/>
    <cellStyle name="Input 2 39 2" xfId="6945"/>
    <cellStyle name="Input 2 39 2 2" xfId="6946"/>
    <cellStyle name="Input 2 39 2 3" xfId="6947"/>
    <cellStyle name="Input 2 39 2 3 2" xfId="6948"/>
    <cellStyle name="Input 2 39 2 4" xfId="6949"/>
    <cellStyle name="Input 2 39 2 5" xfId="6950"/>
    <cellStyle name="Input 2 39 2 6" xfId="6951"/>
    <cellStyle name="Input 2 39 3" xfId="6952"/>
    <cellStyle name="Input 2 39 4" xfId="6953"/>
    <cellStyle name="Input 2 39 4 2" xfId="6954"/>
    <cellStyle name="Input 2 39 5" xfId="6955"/>
    <cellStyle name="Input 2 39 6" xfId="6956"/>
    <cellStyle name="Input 2 39 7" xfId="6957"/>
    <cellStyle name="Input 2 4" xfId="6958"/>
    <cellStyle name="Input 2 4 2" xfId="6959"/>
    <cellStyle name="Input 2 4 2 2" xfId="6960"/>
    <cellStyle name="Input 2 4 2 3" xfId="6961"/>
    <cellStyle name="Input 2 4 2 3 2" xfId="6962"/>
    <cellStyle name="Input 2 4 2 4" xfId="6963"/>
    <cellStyle name="Input 2 4 2 5" xfId="6964"/>
    <cellStyle name="Input 2 4 2 6" xfId="6965"/>
    <cellStyle name="Input 2 4 3" xfId="6966"/>
    <cellStyle name="Input 2 4 4" xfId="6967"/>
    <cellStyle name="Input 2 4 4 2" xfId="6968"/>
    <cellStyle name="Input 2 4 5" xfId="6969"/>
    <cellStyle name="Input 2 4 6" xfId="6970"/>
    <cellStyle name="Input 2 4 7" xfId="6971"/>
    <cellStyle name="Input 2 40" xfId="6972"/>
    <cellStyle name="Input 2 40 2" xfId="6973"/>
    <cellStyle name="Input 2 40 2 2" xfId="6974"/>
    <cellStyle name="Input 2 40 2 3" xfId="6975"/>
    <cellStyle name="Input 2 40 2 3 2" xfId="6976"/>
    <cellStyle name="Input 2 40 2 4" xfId="6977"/>
    <cellStyle name="Input 2 40 2 5" xfId="6978"/>
    <cellStyle name="Input 2 40 2 6" xfId="6979"/>
    <cellStyle name="Input 2 40 3" xfId="6980"/>
    <cellStyle name="Input 2 40 4" xfId="6981"/>
    <cellStyle name="Input 2 40 4 2" xfId="6982"/>
    <cellStyle name="Input 2 40 5" xfId="6983"/>
    <cellStyle name="Input 2 40 6" xfId="6984"/>
    <cellStyle name="Input 2 40 7" xfId="6985"/>
    <cellStyle name="Input 2 41" xfId="6986"/>
    <cellStyle name="Input 2 41 2" xfId="6987"/>
    <cellStyle name="Input 2 41 2 2" xfId="6988"/>
    <cellStyle name="Input 2 41 2 3" xfId="6989"/>
    <cellStyle name="Input 2 41 2 3 2" xfId="6990"/>
    <cellStyle name="Input 2 41 2 4" xfId="6991"/>
    <cellStyle name="Input 2 41 2 5" xfId="6992"/>
    <cellStyle name="Input 2 41 2 6" xfId="6993"/>
    <cellStyle name="Input 2 41 3" xfId="6994"/>
    <cellStyle name="Input 2 41 4" xfId="6995"/>
    <cellStyle name="Input 2 41 4 2" xfId="6996"/>
    <cellStyle name="Input 2 41 5" xfId="6997"/>
    <cellStyle name="Input 2 41 6" xfId="6998"/>
    <cellStyle name="Input 2 41 7" xfId="6999"/>
    <cellStyle name="Input 2 42" xfId="7000"/>
    <cellStyle name="Input 2 42 2" xfId="7001"/>
    <cellStyle name="Input 2 42 2 2" xfId="7002"/>
    <cellStyle name="Input 2 42 2 3" xfId="7003"/>
    <cellStyle name="Input 2 42 2 3 2" xfId="7004"/>
    <cellStyle name="Input 2 42 2 4" xfId="7005"/>
    <cellStyle name="Input 2 42 2 5" xfId="7006"/>
    <cellStyle name="Input 2 42 2 6" xfId="7007"/>
    <cellStyle name="Input 2 42 3" xfId="7008"/>
    <cellStyle name="Input 2 42 4" xfId="7009"/>
    <cellStyle name="Input 2 42 4 2" xfId="7010"/>
    <cellStyle name="Input 2 42 5" xfId="7011"/>
    <cellStyle name="Input 2 42 6" xfId="7012"/>
    <cellStyle name="Input 2 42 7" xfId="7013"/>
    <cellStyle name="Input 2 43" xfId="7014"/>
    <cellStyle name="Input 2 43 2" xfId="7015"/>
    <cellStyle name="Input 2 43 2 2" xfId="7016"/>
    <cellStyle name="Input 2 43 2 3" xfId="7017"/>
    <cellStyle name="Input 2 43 2 3 2" xfId="7018"/>
    <cellStyle name="Input 2 43 2 4" xfId="7019"/>
    <cellStyle name="Input 2 43 2 5" xfId="7020"/>
    <cellStyle name="Input 2 43 2 6" xfId="7021"/>
    <cellStyle name="Input 2 43 3" xfId="7022"/>
    <cellStyle name="Input 2 43 4" xfId="7023"/>
    <cellStyle name="Input 2 43 4 2" xfId="7024"/>
    <cellStyle name="Input 2 43 5" xfId="7025"/>
    <cellStyle name="Input 2 43 6" xfId="7026"/>
    <cellStyle name="Input 2 43 7" xfId="7027"/>
    <cellStyle name="Input 2 44" xfId="7028"/>
    <cellStyle name="Input 2 44 2" xfId="7029"/>
    <cellStyle name="Input 2 44 2 2" xfId="7030"/>
    <cellStyle name="Input 2 44 2 3" xfId="7031"/>
    <cellStyle name="Input 2 44 2 3 2" xfId="7032"/>
    <cellStyle name="Input 2 44 2 4" xfId="7033"/>
    <cellStyle name="Input 2 44 2 5" xfId="7034"/>
    <cellStyle name="Input 2 44 2 6" xfId="7035"/>
    <cellStyle name="Input 2 44 3" xfId="7036"/>
    <cellStyle name="Input 2 44 4" xfId="7037"/>
    <cellStyle name="Input 2 44 4 2" xfId="7038"/>
    <cellStyle name="Input 2 44 5" xfId="7039"/>
    <cellStyle name="Input 2 44 6" xfId="7040"/>
    <cellStyle name="Input 2 44 7" xfId="7041"/>
    <cellStyle name="Input 2 45" xfId="7042"/>
    <cellStyle name="Input 2 45 2" xfId="7043"/>
    <cellStyle name="Input 2 45 2 2" xfId="7044"/>
    <cellStyle name="Input 2 45 2 3" xfId="7045"/>
    <cellStyle name="Input 2 45 2 3 2" xfId="7046"/>
    <cellStyle name="Input 2 45 2 4" xfId="7047"/>
    <cellStyle name="Input 2 45 2 5" xfId="7048"/>
    <cellStyle name="Input 2 45 2 6" xfId="7049"/>
    <cellStyle name="Input 2 45 3" xfId="7050"/>
    <cellStyle name="Input 2 45 4" xfId="7051"/>
    <cellStyle name="Input 2 45 4 2" xfId="7052"/>
    <cellStyle name="Input 2 45 5" xfId="7053"/>
    <cellStyle name="Input 2 45 6" xfId="7054"/>
    <cellStyle name="Input 2 45 7" xfId="7055"/>
    <cellStyle name="Input 2 46" xfId="7056"/>
    <cellStyle name="Input 2 46 2" xfId="7057"/>
    <cellStyle name="Input 2 46 2 2" xfId="7058"/>
    <cellStyle name="Input 2 46 2 3" xfId="7059"/>
    <cellStyle name="Input 2 46 2 3 2" xfId="7060"/>
    <cellStyle name="Input 2 46 2 4" xfId="7061"/>
    <cellStyle name="Input 2 46 2 5" xfId="7062"/>
    <cellStyle name="Input 2 46 2 6" xfId="7063"/>
    <cellStyle name="Input 2 46 3" xfId="7064"/>
    <cellStyle name="Input 2 46 4" xfId="7065"/>
    <cellStyle name="Input 2 46 4 2" xfId="7066"/>
    <cellStyle name="Input 2 46 5" xfId="7067"/>
    <cellStyle name="Input 2 46 6" xfId="7068"/>
    <cellStyle name="Input 2 46 7" xfId="7069"/>
    <cellStyle name="Input 2 47" xfId="7070"/>
    <cellStyle name="Input 2 47 2" xfId="7071"/>
    <cellStyle name="Input 2 47 2 2" xfId="7072"/>
    <cellStyle name="Input 2 47 2 3" xfId="7073"/>
    <cellStyle name="Input 2 47 2 3 2" xfId="7074"/>
    <cellStyle name="Input 2 47 2 4" xfId="7075"/>
    <cellStyle name="Input 2 47 2 5" xfId="7076"/>
    <cellStyle name="Input 2 47 2 6" xfId="7077"/>
    <cellStyle name="Input 2 47 3" xfId="7078"/>
    <cellStyle name="Input 2 47 4" xfId="7079"/>
    <cellStyle name="Input 2 47 4 2" xfId="7080"/>
    <cellStyle name="Input 2 47 5" xfId="7081"/>
    <cellStyle name="Input 2 47 6" xfId="7082"/>
    <cellStyle name="Input 2 47 7" xfId="7083"/>
    <cellStyle name="Input 2 48" xfId="7084"/>
    <cellStyle name="Input 2 48 2" xfId="7085"/>
    <cellStyle name="Input 2 48 2 2" xfId="7086"/>
    <cellStyle name="Input 2 48 2 3" xfId="7087"/>
    <cellStyle name="Input 2 48 2 3 2" xfId="7088"/>
    <cellStyle name="Input 2 48 2 4" xfId="7089"/>
    <cellStyle name="Input 2 48 2 5" xfId="7090"/>
    <cellStyle name="Input 2 48 2 6" xfId="7091"/>
    <cellStyle name="Input 2 48 3" xfId="7092"/>
    <cellStyle name="Input 2 48 4" xfId="7093"/>
    <cellStyle name="Input 2 48 4 2" xfId="7094"/>
    <cellStyle name="Input 2 48 5" xfId="7095"/>
    <cellStyle name="Input 2 48 6" xfId="7096"/>
    <cellStyle name="Input 2 48 7" xfId="7097"/>
    <cellStyle name="Input 2 49" xfId="7098"/>
    <cellStyle name="Input 2 49 2" xfId="7099"/>
    <cellStyle name="Input 2 49 2 2" xfId="7100"/>
    <cellStyle name="Input 2 49 2 3" xfId="7101"/>
    <cellStyle name="Input 2 49 2 3 2" xfId="7102"/>
    <cellStyle name="Input 2 49 2 4" xfId="7103"/>
    <cellStyle name="Input 2 49 2 5" xfId="7104"/>
    <cellStyle name="Input 2 49 2 6" xfId="7105"/>
    <cellStyle name="Input 2 49 3" xfId="7106"/>
    <cellStyle name="Input 2 49 4" xfId="7107"/>
    <cellStyle name="Input 2 49 4 2" xfId="7108"/>
    <cellStyle name="Input 2 49 5" xfId="7109"/>
    <cellStyle name="Input 2 49 6" xfId="7110"/>
    <cellStyle name="Input 2 49 7" xfId="7111"/>
    <cellStyle name="Input 2 5" xfId="7112"/>
    <cellStyle name="Input 2 5 2" xfId="7113"/>
    <cellStyle name="Input 2 5 2 2" xfId="7114"/>
    <cellStyle name="Input 2 5 2 3" xfId="7115"/>
    <cellStyle name="Input 2 5 2 3 2" xfId="7116"/>
    <cellStyle name="Input 2 5 2 4" xfId="7117"/>
    <cellStyle name="Input 2 5 2 5" xfId="7118"/>
    <cellStyle name="Input 2 5 2 6" xfId="7119"/>
    <cellStyle name="Input 2 5 3" xfId="7120"/>
    <cellStyle name="Input 2 5 4" xfId="7121"/>
    <cellStyle name="Input 2 5 4 2" xfId="7122"/>
    <cellStyle name="Input 2 5 5" xfId="7123"/>
    <cellStyle name="Input 2 5 6" xfId="7124"/>
    <cellStyle name="Input 2 5 7" xfId="7125"/>
    <cellStyle name="Input 2 50" xfId="7126"/>
    <cellStyle name="Input 2 50 2" xfId="7127"/>
    <cellStyle name="Input 2 50 2 2" xfId="7128"/>
    <cellStyle name="Input 2 50 2 3" xfId="7129"/>
    <cellStyle name="Input 2 50 2 3 2" xfId="7130"/>
    <cellStyle name="Input 2 50 2 4" xfId="7131"/>
    <cellStyle name="Input 2 50 2 5" xfId="7132"/>
    <cellStyle name="Input 2 50 2 6" xfId="7133"/>
    <cellStyle name="Input 2 50 3" xfId="7134"/>
    <cellStyle name="Input 2 50 4" xfId="7135"/>
    <cellStyle name="Input 2 50 4 2" xfId="7136"/>
    <cellStyle name="Input 2 50 5" xfId="7137"/>
    <cellStyle name="Input 2 50 6" xfId="7138"/>
    <cellStyle name="Input 2 50 7" xfId="7139"/>
    <cellStyle name="Input 2 51" xfId="7140"/>
    <cellStyle name="Input 2 51 2" xfId="7141"/>
    <cellStyle name="Input 2 51 2 2" xfId="7142"/>
    <cellStyle name="Input 2 51 2 3" xfId="7143"/>
    <cellStyle name="Input 2 51 2 3 2" xfId="7144"/>
    <cellStyle name="Input 2 51 2 4" xfId="7145"/>
    <cellStyle name="Input 2 51 2 5" xfId="7146"/>
    <cellStyle name="Input 2 51 2 6" xfId="7147"/>
    <cellStyle name="Input 2 51 3" xfId="7148"/>
    <cellStyle name="Input 2 51 4" xfId="7149"/>
    <cellStyle name="Input 2 51 4 2" xfId="7150"/>
    <cellStyle name="Input 2 51 5" xfId="7151"/>
    <cellStyle name="Input 2 51 6" xfId="7152"/>
    <cellStyle name="Input 2 51 7" xfId="7153"/>
    <cellStyle name="Input 2 52" xfId="7154"/>
    <cellStyle name="Input 2 52 2" xfId="7155"/>
    <cellStyle name="Input 2 52 2 2" xfId="7156"/>
    <cellStyle name="Input 2 52 2 3" xfId="7157"/>
    <cellStyle name="Input 2 52 2 3 2" xfId="7158"/>
    <cellStyle name="Input 2 52 2 4" xfId="7159"/>
    <cellStyle name="Input 2 52 2 5" xfId="7160"/>
    <cellStyle name="Input 2 52 2 6" xfId="7161"/>
    <cellStyle name="Input 2 52 3" xfId="7162"/>
    <cellStyle name="Input 2 52 4" xfId="7163"/>
    <cellStyle name="Input 2 52 4 2" xfId="7164"/>
    <cellStyle name="Input 2 52 5" xfId="7165"/>
    <cellStyle name="Input 2 52 6" xfId="7166"/>
    <cellStyle name="Input 2 52 7" xfId="7167"/>
    <cellStyle name="Input 2 53" xfId="7168"/>
    <cellStyle name="Input 2 53 2" xfId="7169"/>
    <cellStyle name="Input 2 53 2 2" xfId="7170"/>
    <cellStyle name="Input 2 53 2 3" xfId="7171"/>
    <cellStyle name="Input 2 53 2 3 2" xfId="7172"/>
    <cellStyle name="Input 2 53 2 4" xfId="7173"/>
    <cellStyle name="Input 2 53 2 5" xfId="7174"/>
    <cellStyle name="Input 2 53 2 6" xfId="7175"/>
    <cellStyle name="Input 2 53 3" xfId="7176"/>
    <cellStyle name="Input 2 53 4" xfId="7177"/>
    <cellStyle name="Input 2 53 4 2" xfId="7178"/>
    <cellStyle name="Input 2 53 5" xfId="7179"/>
    <cellStyle name="Input 2 53 6" xfId="7180"/>
    <cellStyle name="Input 2 53 7" xfId="7181"/>
    <cellStyle name="Input 2 54" xfId="7182"/>
    <cellStyle name="Input 2 54 2" xfId="7183"/>
    <cellStyle name="Input 2 54 2 2" xfId="7184"/>
    <cellStyle name="Input 2 54 2 3" xfId="7185"/>
    <cellStyle name="Input 2 54 2 3 2" xfId="7186"/>
    <cellStyle name="Input 2 54 2 4" xfId="7187"/>
    <cellStyle name="Input 2 54 2 5" xfId="7188"/>
    <cellStyle name="Input 2 54 2 6" xfId="7189"/>
    <cellStyle name="Input 2 54 3" xfId="7190"/>
    <cellStyle name="Input 2 54 4" xfId="7191"/>
    <cellStyle name="Input 2 54 4 2" xfId="7192"/>
    <cellStyle name="Input 2 54 5" xfId="7193"/>
    <cellStyle name="Input 2 54 6" xfId="7194"/>
    <cellStyle name="Input 2 54 7" xfId="7195"/>
    <cellStyle name="Input 2 55" xfId="7196"/>
    <cellStyle name="Input 2 55 2" xfId="7197"/>
    <cellStyle name="Input 2 55 2 2" xfId="7198"/>
    <cellStyle name="Input 2 55 2 3" xfId="7199"/>
    <cellStyle name="Input 2 55 2 3 2" xfId="7200"/>
    <cellStyle name="Input 2 55 2 4" xfId="7201"/>
    <cellStyle name="Input 2 55 2 5" xfId="7202"/>
    <cellStyle name="Input 2 55 2 6" xfId="7203"/>
    <cellStyle name="Input 2 55 3" xfId="7204"/>
    <cellStyle name="Input 2 55 4" xfId="7205"/>
    <cellStyle name="Input 2 55 4 2" xfId="7206"/>
    <cellStyle name="Input 2 55 5" xfId="7207"/>
    <cellStyle name="Input 2 55 6" xfId="7208"/>
    <cellStyle name="Input 2 55 7" xfId="7209"/>
    <cellStyle name="Input 2 56" xfId="7210"/>
    <cellStyle name="Input 2 56 2" xfId="7211"/>
    <cellStyle name="Input 2 56 2 2" xfId="7212"/>
    <cellStyle name="Input 2 56 2 3" xfId="7213"/>
    <cellStyle name="Input 2 56 2 3 2" xfId="7214"/>
    <cellStyle name="Input 2 56 2 4" xfId="7215"/>
    <cellStyle name="Input 2 56 2 5" xfId="7216"/>
    <cellStyle name="Input 2 56 2 6" xfId="7217"/>
    <cellStyle name="Input 2 56 3" xfId="7218"/>
    <cellStyle name="Input 2 56 4" xfId="7219"/>
    <cellStyle name="Input 2 56 4 2" xfId="7220"/>
    <cellStyle name="Input 2 56 5" xfId="7221"/>
    <cellStyle name="Input 2 56 6" xfId="7222"/>
    <cellStyle name="Input 2 56 7" xfId="7223"/>
    <cellStyle name="Input 2 57" xfId="7224"/>
    <cellStyle name="Input 2 57 2" xfId="7225"/>
    <cellStyle name="Input 2 57 2 2" xfId="7226"/>
    <cellStyle name="Input 2 57 2 3" xfId="7227"/>
    <cellStyle name="Input 2 57 2 3 2" xfId="7228"/>
    <cellStyle name="Input 2 57 2 4" xfId="7229"/>
    <cellStyle name="Input 2 57 2 5" xfId="7230"/>
    <cellStyle name="Input 2 57 2 6" xfId="7231"/>
    <cellStyle name="Input 2 57 3" xfId="7232"/>
    <cellStyle name="Input 2 57 4" xfId="7233"/>
    <cellStyle name="Input 2 57 4 2" xfId="7234"/>
    <cellStyle name="Input 2 57 5" xfId="7235"/>
    <cellStyle name="Input 2 57 6" xfId="7236"/>
    <cellStyle name="Input 2 57 7" xfId="7237"/>
    <cellStyle name="Input 2 58" xfId="7238"/>
    <cellStyle name="Input 2 58 2" xfId="7239"/>
    <cellStyle name="Input 2 58 2 2" xfId="7240"/>
    <cellStyle name="Input 2 58 2 3" xfId="7241"/>
    <cellStyle name="Input 2 58 2 3 2" xfId="7242"/>
    <cellStyle name="Input 2 58 2 4" xfId="7243"/>
    <cellStyle name="Input 2 58 2 5" xfId="7244"/>
    <cellStyle name="Input 2 58 2 6" xfId="7245"/>
    <cellStyle name="Input 2 58 3" xfId="7246"/>
    <cellStyle name="Input 2 58 4" xfId="7247"/>
    <cellStyle name="Input 2 58 4 2" xfId="7248"/>
    <cellStyle name="Input 2 58 5" xfId="7249"/>
    <cellStyle name="Input 2 58 6" xfId="7250"/>
    <cellStyle name="Input 2 58 7" xfId="7251"/>
    <cellStyle name="Input 2 59" xfId="7252"/>
    <cellStyle name="Input 2 59 2" xfId="7253"/>
    <cellStyle name="Input 2 59 2 2" xfId="7254"/>
    <cellStyle name="Input 2 59 2 3" xfId="7255"/>
    <cellStyle name="Input 2 59 2 3 2" xfId="7256"/>
    <cellStyle name="Input 2 59 2 4" xfId="7257"/>
    <cellStyle name="Input 2 59 2 5" xfId="7258"/>
    <cellStyle name="Input 2 59 2 6" xfId="7259"/>
    <cellStyle name="Input 2 59 3" xfId="7260"/>
    <cellStyle name="Input 2 59 4" xfId="7261"/>
    <cellStyle name="Input 2 59 4 2" xfId="7262"/>
    <cellStyle name="Input 2 59 5" xfId="7263"/>
    <cellStyle name="Input 2 59 6" xfId="7264"/>
    <cellStyle name="Input 2 59 7" xfId="7265"/>
    <cellStyle name="Input 2 6" xfId="7266"/>
    <cellStyle name="Input 2 6 2" xfId="7267"/>
    <cellStyle name="Input 2 6 2 2" xfId="7268"/>
    <cellStyle name="Input 2 6 2 3" xfId="7269"/>
    <cellStyle name="Input 2 6 2 3 2" xfId="7270"/>
    <cellStyle name="Input 2 6 2 4" xfId="7271"/>
    <cellStyle name="Input 2 6 2 5" xfId="7272"/>
    <cellStyle name="Input 2 6 2 6" xfId="7273"/>
    <cellStyle name="Input 2 6 3" xfId="7274"/>
    <cellStyle name="Input 2 6 4" xfId="7275"/>
    <cellStyle name="Input 2 6 4 2" xfId="7276"/>
    <cellStyle name="Input 2 6 5" xfId="7277"/>
    <cellStyle name="Input 2 6 6" xfId="7278"/>
    <cellStyle name="Input 2 6 7" xfId="7279"/>
    <cellStyle name="Input 2 60" xfId="7280"/>
    <cellStyle name="Input 2 60 2" xfId="7281"/>
    <cellStyle name="Input 2 60 2 2" xfId="7282"/>
    <cellStyle name="Input 2 60 2 3" xfId="7283"/>
    <cellStyle name="Input 2 60 2 3 2" xfId="7284"/>
    <cellStyle name="Input 2 60 2 4" xfId="7285"/>
    <cellStyle name="Input 2 60 2 5" xfId="7286"/>
    <cellStyle name="Input 2 60 2 6" xfId="7287"/>
    <cellStyle name="Input 2 60 3" xfId="7288"/>
    <cellStyle name="Input 2 60 4" xfId="7289"/>
    <cellStyle name="Input 2 60 4 2" xfId="7290"/>
    <cellStyle name="Input 2 60 5" xfId="7291"/>
    <cellStyle name="Input 2 60 6" xfId="7292"/>
    <cellStyle name="Input 2 60 7" xfId="7293"/>
    <cellStyle name="Input 2 61" xfId="7294"/>
    <cellStyle name="Input 2 61 2" xfId="7295"/>
    <cellStyle name="Input 2 61 2 2" xfId="7296"/>
    <cellStyle name="Input 2 61 2 3" xfId="7297"/>
    <cellStyle name="Input 2 61 2 3 2" xfId="7298"/>
    <cellStyle name="Input 2 61 2 4" xfId="7299"/>
    <cellStyle name="Input 2 61 2 5" xfId="7300"/>
    <cellStyle name="Input 2 61 2 6" xfId="7301"/>
    <cellStyle name="Input 2 61 3" xfId="7302"/>
    <cellStyle name="Input 2 61 4" xfId="7303"/>
    <cellStyle name="Input 2 61 4 2" xfId="7304"/>
    <cellStyle name="Input 2 61 5" xfId="7305"/>
    <cellStyle name="Input 2 61 6" xfId="7306"/>
    <cellStyle name="Input 2 61 7" xfId="7307"/>
    <cellStyle name="Input 2 62" xfId="7308"/>
    <cellStyle name="Input 2 62 2" xfId="7309"/>
    <cellStyle name="Input 2 62 2 2" xfId="7310"/>
    <cellStyle name="Input 2 62 2 3" xfId="7311"/>
    <cellStyle name="Input 2 62 2 3 2" xfId="7312"/>
    <cellStyle name="Input 2 62 2 4" xfId="7313"/>
    <cellStyle name="Input 2 62 2 5" xfId="7314"/>
    <cellStyle name="Input 2 62 2 6" xfId="7315"/>
    <cellStyle name="Input 2 62 3" xfId="7316"/>
    <cellStyle name="Input 2 62 4" xfId="7317"/>
    <cellStyle name="Input 2 62 4 2" xfId="7318"/>
    <cellStyle name="Input 2 62 5" xfId="7319"/>
    <cellStyle name="Input 2 62 6" xfId="7320"/>
    <cellStyle name="Input 2 62 7" xfId="7321"/>
    <cellStyle name="Input 2 63" xfId="7322"/>
    <cellStyle name="Input 2 63 2" xfId="7323"/>
    <cellStyle name="Input 2 63 2 2" xfId="7324"/>
    <cellStyle name="Input 2 63 2 3" xfId="7325"/>
    <cellStyle name="Input 2 63 2 3 2" xfId="7326"/>
    <cellStyle name="Input 2 63 2 4" xfId="7327"/>
    <cellStyle name="Input 2 63 2 5" xfId="7328"/>
    <cellStyle name="Input 2 63 2 6" xfId="7329"/>
    <cellStyle name="Input 2 63 3" xfId="7330"/>
    <cellStyle name="Input 2 63 4" xfId="7331"/>
    <cellStyle name="Input 2 63 4 2" xfId="7332"/>
    <cellStyle name="Input 2 63 5" xfId="7333"/>
    <cellStyle name="Input 2 63 6" xfId="7334"/>
    <cellStyle name="Input 2 63 7" xfId="7335"/>
    <cellStyle name="Input 2 64" xfId="7336"/>
    <cellStyle name="Input 2 64 2" xfId="7337"/>
    <cellStyle name="Input 2 64 2 2" xfId="7338"/>
    <cellStyle name="Input 2 64 2 3" xfId="7339"/>
    <cellStyle name="Input 2 64 2 3 2" xfId="7340"/>
    <cellStyle name="Input 2 64 2 4" xfId="7341"/>
    <cellStyle name="Input 2 64 2 5" xfId="7342"/>
    <cellStyle name="Input 2 64 2 6" xfId="7343"/>
    <cellStyle name="Input 2 64 3" xfId="7344"/>
    <cellStyle name="Input 2 64 4" xfId="7345"/>
    <cellStyle name="Input 2 64 4 2" xfId="7346"/>
    <cellStyle name="Input 2 64 5" xfId="7347"/>
    <cellStyle name="Input 2 64 6" xfId="7348"/>
    <cellStyle name="Input 2 64 7" xfId="7349"/>
    <cellStyle name="Input 2 65" xfId="7350"/>
    <cellStyle name="Input 2 65 2" xfId="7351"/>
    <cellStyle name="Input 2 65 2 2" xfId="7352"/>
    <cellStyle name="Input 2 65 2 3" xfId="7353"/>
    <cellStyle name="Input 2 65 2 3 2" xfId="7354"/>
    <cellStyle name="Input 2 65 2 4" xfId="7355"/>
    <cellStyle name="Input 2 65 2 5" xfId="7356"/>
    <cellStyle name="Input 2 65 2 6" xfId="7357"/>
    <cellStyle name="Input 2 65 3" xfId="7358"/>
    <cellStyle name="Input 2 65 4" xfId="7359"/>
    <cellStyle name="Input 2 65 4 2" xfId="7360"/>
    <cellStyle name="Input 2 65 5" xfId="7361"/>
    <cellStyle name="Input 2 65 6" xfId="7362"/>
    <cellStyle name="Input 2 65 7" xfId="7363"/>
    <cellStyle name="Input 2 66" xfId="7364"/>
    <cellStyle name="Input 2 66 2" xfId="7365"/>
    <cellStyle name="Input 2 66 2 2" xfId="7366"/>
    <cellStyle name="Input 2 66 2 3" xfId="7367"/>
    <cellStyle name="Input 2 66 2 3 2" xfId="7368"/>
    <cellStyle name="Input 2 66 2 4" xfId="7369"/>
    <cellStyle name="Input 2 66 2 5" xfId="7370"/>
    <cellStyle name="Input 2 66 2 6" xfId="7371"/>
    <cellStyle name="Input 2 66 3" xfId="7372"/>
    <cellStyle name="Input 2 66 4" xfId="7373"/>
    <cellStyle name="Input 2 66 4 2" xfId="7374"/>
    <cellStyle name="Input 2 66 5" xfId="7375"/>
    <cellStyle name="Input 2 66 6" xfId="7376"/>
    <cellStyle name="Input 2 66 7" xfId="7377"/>
    <cellStyle name="Input 2 67" xfId="7378"/>
    <cellStyle name="Input 2 67 2" xfId="7379"/>
    <cellStyle name="Input 2 67 2 2" xfId="7380"/>
    <cellStyle name="Input 2 67 2 3" xfId="7381"/>
    <cellStyle name="Input 2 67 2 3 2" xfId="7382"/>
    <cellStyle name="Input 2 67 2 4" xfId="7383"/>
    <cellStyle name="Input 2 67 2 5" xfId="7384"/>
    <cellStyle name="Input 2 67 2 6" xfId="7385"/>
    <cellStyle name="Input 2 67 3" xfId="7386"/>
    <cellStyle name="Input 2 67 4" xfId="7387"/>
    <cellStyle name="Input 2 67 4 2" xfId="7388"/>
    <cellStyle name="Input 2 67 5" xfId="7389"/>
    <cellStyle name="Input 2 67 6" xfId="7390"/>
    <cellStyle name="Input 2 67 7" xfId="7391"/>
    <cellStyle name="Input 2 68" xfId="7392"/>
    <cellStyle name="Input 2 68 2" xfId="7393"/>
    <cellStyle name="Input 2 68 2 2" xfId="7394"/>
    <cellStyle name="Input 2 68 2 3" xfId="7395"/>
    <cellStyle name="Input 2 68 2 3 2" xfId="7396"/>
    <cellStyle name="Input 2 68 2 4" xfId="7397"/>
    <cellStyle name="Input 2 68 2 5" xfId="7398"/>
    <cellStyle name="Input 2 68 2 6" xfId="7399"/>
    <cellStyle name="Input 2 68 3" xfId="7400"/>
    <cellStyle name="Input 2 68 4" xfId="7401"/>
    <cellStyle name="Input 2 68 4 2" xfId="7402"/>
    <cellStyle name="Input 2 68 5" xfId="7403"/>
    <cellStyle name="Input 2 68 6" xfId="7404"/>
    <cellStyle name="Input 2 68 7" xfId="7405"/>
    <cellStyle name="Input 2 69" xfId="7406"/>
    <cellStyle name="Input 2 69 2" xfId="7407"/>
    <cellStyle name="Input 2 69 2 2" xfId="7408"/>
    <cellStyle name="Input 2 69 2 3" xfId="7409"/>
    <cellStyle name="Input 2 69 2 3 2" xfId="7410"/>
    <cellStyle name="Input 2 69 2 4" xfId="7411"/>
    <cellStyle name="Input 2 69 2 5" xfId="7412"/>
    <cellStyle name="Input 2 69 2 6" xfId="7413"/>
    <cellStyle name="Input 2 69 3" xfId="7414"/>
    <cellStyle name="Input 2 69 4" xfId="7415"/>
    <cellStyle name="Input 2 69 4 2" xfId="7416"/>
    <cellStyle name="Input 2 69 5" xfId="7417"/>
    <cellStyle name="Input 2 69 6" xfId="7418"/>
    <cellStyle name="Input 2 69 7" xfId="7419"/>
    <cellStyle name="Input 2 7" xfId="7420"/>
    <cellStyle name="Input 2 7 2" xfId="7421"/>
    <cellStyle name="Input 2 7 2 2" xfId="7422"/>
    <cellStyle name="Input 2 7 2 3" xfId="7423"/>
    <cellStyle name="Input 2 7 2 3 2" xfId="7424"/>
    <cellStyle name="Input 2 7 2 4" xfId="7425"/>
    <cellStyle name="Input 2 7 2 5" xfId="7426"/>
    <cellStyle name="Input 2 7 2 6" xfId="7427"/>
    <cellStyle name="Input 2 7 3" xfId="7428"/>
    <cellStyle name="Input 2 7 4" xfId="7429"/>
    <cellStyle name="Input 2 7 4 2" xfId="7430"/>
    <cellStyle name="Input 2 7 5" xfId="7431"/>
    <cellStyle name="Input 2 7 6" xfId="7432"/>
    <cellStyle name="Input 2 7 7" xfId="7433"/>
    <cellStyle name="Input 2 70" xfId="7434"/>
    <cellStyle name="Input 2 70 2" xfId="7435"/>
    <cellStyle name="Input 2 70 2 2" xfId="7436"/>
    <cellStyle name="Input 2 70 2 3" xfId="7437"/>
    <cellStyle name="Input 2 70 2 3 2" xfId="7438"/>
    <cellStyle name="Input 2 70 2 4" xfId="7439"/>
    <cellStyle name="Input 2 70 2 5" xfId="7440"/>
    <cellStyle name="Input 2 70 2 6" xfId="7441"/>
    <cellStyle name="Input 2 70 3" xfId="7442"/>
    <cellStyle name="Input 2 70 4" xfId="7443"/>
    <cellStyle name="Input 2 70 4 2" xfId="7444"/>
    <cellStyle name="Input 2 70 5" xfId="7445"/>
    <cellStyle name="Input 2 70 6" xfId="7446"/>
    <cellStyle name="Input 2 70 7" xfId="7447"/>
    <cellStyle name="Input 2 71" xfId="7448"/>
    <cellStyle name="Input 2 71 2" xfId="7449"/>
    <cellStyle name="Input 2 71 2 2" xfId="7450"/>
    <cellStyle name="Input 2 71 2 3" xfId="7451"/>
    <cellStyle name="Input 2 71 2 3 2" xfId="7452"/>
    <cellStyle name="Input 2 71 2 4" xfId="7453"/>
    <cellStyle name="Input 2 71 2 5" xfId="7454"/>
    <cellStyle name="Input 2 71 2 6" xfId="7455"/>
    <cellStyle name="Input 2 71 3" xfId="7456"/>
    <cellStyle name="Input 2 71 4" xfId="7457"/>
    <cellStyle name="Input 2 71 4 2" xfId="7458"/>
    <cellStyle name="Input 2 71 5" xfId="7459"/>
    <cellStyle name="Input 2 71 6" xfId="7460"/>
    <cellStyle name="Input 2 71 7" xfId="7461"/>
    <cellStyle name="Input 2 72" xfId="7462"/>
    <cellStyle name="Input 2 72 2" xfId="7463"/>
    <cellStyle name="Input 2 72 2 2" xfId="7464"/>
    <cellStyle name="Input 2 72 2 3" xfId="7465"/>
    <cellStyle name="Input 2 72 2 3 2" xfId="7466"/>
    <cellStyle name="Input 2 72 2 4" xfId="7467"/>
    <cellStyle name="Input 2 72 2 5" xfId="7468"/>
    <cellStyle name="Input 2 72 2 6" xfId="7469"/>
    <cellStyle name="Input 2 72 3" xfId="7470"/>
    <cellStyle name="Input 2 72 4" xfId="7471"/>
    <cellStyle name="Input 2 72 4 2" xfId="7472"/>
    <cellStyle name="Input 2 72 5" xfId="7473"/>
    <cellStyle name="Input 2 72 6" xfId="7474"/>
    <cellStyle name="Input 2 72 7" xfId="7475"/>
    <cellStyle name="Input 2 73" xfId="7476"/>
    <cellStyle name="Input 2 73 2" xfId="7477"/>
    <cellStyle name="Input 2 73 2 2" xfId="7478"/>
    <cellStyle name="Input 2 73 2 3" xfId="7479"/>
    <cellStyle name="Input 2 73 2 3 2" xfId="7480"/>
    <cellStyle name="Input 2 73 2 4" xfId="7481"/>
    <cellStyle name="Input 2 73 2 5" xfId="7482"/>
    <cellStyle name="Input 2 73 2 6" xfId="7483"/>
    <cellStyle name="Input 2 73 3" xfId="7484"/>
    <cellStyle name="Input 2 73 4" xfId="7485"/>
    <cellStyle name="Input 2 73 4 2" xfId="7486"/>
    <cellStyle name="Input 2 73 5" xfId="7487"/>
    <cellStyle name="Input 2 73 6" xfId="7488"/>
    <cellStyle name="Input 2 73 7" xfId="7489"/>
    <cellStyle name="Input 2 74" xfId="7490"/>
    <cellStyle name="Input 2 74 2" xfId="7491"/>
    <cellStyle name="Input 2 74 2 2" xfId="7492"/>
    <cellStyle name="Input 2 74 2 3" xfId="7493"/>
    <cellStyle name="Input 2 74 2 3 2" xfId="7494"/>
    <cellStyle name="Input 2 74 2 4" xfId="7495"/>
    <cellStyle name="Input 2 74 2 5" xfId="7496"/>
    <cellStyle name="Input 2 74 2 6" xfId="7497"/>
    <cellStyle name="Input 2 74 3" xfId="7498"/>
    <cellStyle name="Input 2 74 4" xfId="7499"/>
    <cellStyle name="Input 2 74 4 2" xfId="7500"/>
    <cellStyle name="Input 2 74 5" xfId="7501"/>
    <cellStyle name="Input 2 74 6" xfId="7502"/>
    <cellStyle name="Input 2 74 7" xfId="7503"/>
    <cellStyle name="Input 2 75" xfId="7504"/>
    <cellStyle name="Input 2 75 2" xfId="7505"/>
    <cellStyle name="Input 2 75 2 2" xfId="7506"/>
    <cellStyle name="Input 2 75 2 3" xfId="7507"/>
    <cellStyle name="Input 2 75 2 3 2" xfId="7508"/>
    <cellStyle name="Input 2 75 2 4" xfId="7509"/>
    <cellStyle name="Input 2 75 2 5" xfId="7510"/>
    <cellStyle name="Input 2 75 2 6" xfId="7511"/>
    <cellStyle name="Input 2 75 3" xfId="7512"/>
    <cellStyle name="Input 2 75 4" xfId="7513"/>
    <cellStyle name="Input 2 75 4 2" xfId="7514"/>
    <cellStyle name="Input 2 75 5" xfId="7515"/>
    <cellStyle name="Input 2 75 6" xfId="7516"/>
    <cellStyle name="Input 2 75 7" xfId="7517"/>
    <cellStyle name="Input 2 76" xfId="7518"/>
    <cellStyle name="Input 2 76 2" xfId="7519"/>
    <cellStyle name="Input 2 76 2 2" xfId="7520"/>
    <cellStyle name="Input 2 76 2 3" xfId="7521"/>
    <cellStyle name="Input 2 76 2 3 2" xfId="7522"/>
    <cellStyle name="Input 2 76 2 4" xfId="7523"/>
    <cellStyle name="Input 2 76 2 5" xfId="7524"/>
    <cellStyle name="Input 2 76 2 6" xfId="7525"/>
    <cellStyle name="Input 2 76 3" xfId="7526"/>
    <cellStyle name="Input 2 76 4" xfId="7527"/>
    <cellStyle name="Input 2 76 4 2" xfId="7528"/>
    <cellStyle name="Input 2 76 5" xfId="7529"/>
    <cellStyle name="Input 2 76 6" xfId="7530"/>
    <cellStyle name="Input 2 76 7" xfId="7531"/>
    <cellStyle name="Input 2 77" xfId="7532"/>
    <cellStyle name="Input 2 77 2" xfId="7533"/>
    <cellStyle name="Input 2 77 2 2" xfId="7534"/>
    <cellStyle name="Input 2 77 2 3" xfId="7535"/>
    <cellStyle name="Input 2 77 2 3 2" xfId="7536"/>
    <cellStyle name="Input 2 77 2 4" xfId="7537"/>
    <cellStyle name="Input 2 77 2 5" xfId="7538"/>
    <cellStyle name="Input 2 77 2 6" xfId="7539"/>
    <cellStyle name="Input 2 77 3" xfId="7540"/>
    <cellStyle name="Input 2 77 4" xfId="7541"/>
    <cellStyle name="Input 2 77 4 2" xfId="7542"/>
    <cellStyle name="Input 2 77 5" xfId="7543"/>
    <cellStyle name="Input 2 77 6" xfId="7544"/>
    <cellStyle name="Input 2 77 7" xfId="7545"/>
    <cellStyle name="Input 2 78" xfId="7546"/>
    <cellStyle name="Input 2 78 2" xfId="7547"/>
    <cellStyle name="Input 2 78 2 2" xfId="7548"/>
    <cellStyle name="Input 2 78 2 3" xfId="7549"/>
    <cellStyle name="Input 2 78 2 3 2" xfId="7550"/>
    <cellStyle name="Input 2 78 2 4" xfId="7551"/>
    <cellStyle name="Input 2 78 2 5" xfId="7552"/>
    <cellStyle name="Input 2 78 2 6" xfId="7553"/>
    <cellStyle name="Input 2 78 3" xfId="7554"/>
    <cellStyle name="Input 2 78 4" xfId="7555"/>
    <cellStyle name="Input 2 78 4 2" xfId="7556"/>
    <cellStyle name="Input 2 78 5" xfId="7557"/>
    <cellStyle name="Input 2 78 6" xfId="7558"/>
    <cellStyle name="Input 2 78 7" xfId="7559"/>
    <cellStyle name="Input 2 79" xfId="7560"/>
    <cellStyle name="Input 2 79 2" xfId="7561"/>
    <cellStyle name="Input 2 79 2 2" xfId="7562"/>
    <cellStyle name="Input 2 79 2 3" xfId="7563"/>
    <cellStyle name="Input 2 79 2 3 2" xfId="7564"/>
    <cellStyle name="Input 2 79 2 4" xfId="7565"/>
    <cellStyle name="Input 2 79 2 5" xfId="7566"/>
    <cellStyle name="Input 2 79 2 6" xfId="7567"/>
    <cellStyle name="Input 2 79 3" xfId="7568"/>
    <cellStyle name="Input 2 79 4" xfId="7569"/>
    <cellStyle name="Input 2 79 4 2" xfId="7570"/>
    <cellStyle name="Input 2 79 5" xfId="7571"/>
    <cellStyle name="Input 2 79 6" xfId="7572"/>
    <cellStyle name="Input 2 79 7" xfId="7573"/>
    <cellStyle name="Input 2 8" xfId="7574"/>
    <cellStyle name="Input 2 8 2" xfId="7575"/>
    <cellStyle name="Input 2 8 2 2" xfId="7576"/>
    <cellStyle name="Input 2 8 2 3" xfId="7577"/>
    <cellStyle name="Input 2 8 2 3 2" xfId="7578"/>
    <cellStyle name="Input 2 8 2 4" xfId="7579"/>
    <cellStyle name="Input 2 8 2 5" xfId="7580"/>
    <cellStyle name="Input 2 8 2 6" xfId="7581"/>
    <cellStyle name="Input 2 8 3" xfId="7582"/>
    <cellStyle name="Input 2 8 4" xfId="7583"/>
    <cellStyle name="Input 2 8 4 2" xfId="7584"/>
    <cellStyle name="Input 2 8 5" xfId="7585"/>
    <cellStyle name="Input 2 8 6" xfId="7586"/>
    <cellStyle name="Input 2 8 7" xfId="7587"/>
    <cellStyle name="Input 2 80" xfId="7588"/>
    <cellStyle name="Input 2 80 2" xfId="7589"/>
    <cellStyle name="Input 2 80 3" xfId="7590"/>
    <cellStyle name="Input 2 80 3 2" xfId="7591"/>
    <cellStyle name="Input 2 80 4" xfId="7592"/>
    <cellStyle name="Input 2 80 5" xfId="7593"/>
    <cellStyle name="Input 2 80 6" xfId="7594"/>
    <cellStyle name="Input 2 81" xfId="7595"/>
    <cellStyle name="Input 2 82" xfId="7596"/>
    <cellStyle name="Input 2 82 2" xfId="7597"/>
    <cellStyle name="Input 2 83" xfId="7598"/>
    <cellStyle name="Input 2 84" xfId="7599"/>
    <cellStyle name="Input 2 85" xfId="7600"/>
    <cellStyle name="Input 2 9" xfId="7601"/>
    <cellStyle name="Input 2 9 2" xfId="7602"/>
    <cellStyle name="Input 2 9 2 2" xfId="7603"/>
    <cellStyle name="Input 2 9 2 3" xfId="7604"/>
    <cellStyle name="Input 2 9 2 3 2" xfId="7605"/>
    <cellStyle name="Input 2 9 2 4" xfId="7606"/>
    <cellStyle name="Input 2 9 2 5" xfId="7607"/>
    <cellStyle name="Input 2 9 2 6" xfId="7608"/>
    <cellStyle name="Input 2 9 3" xfId="7609"/>
    <cellStyle name="Input 2 9 4" xfId="7610"/>
    <cellStyle name="Input 2 9 4 2" xfId="7611"/>
    <cellStyle name="Input 2 9 5" xfId="7612"/>
    <cellStyle name="Input 2 9 6" xfId="7613"/>
    <cellStyle name="Input 2 9 7" xfId="7614"/>
    <cellStyle name="Input 20" xfId="7615"/>
    <cellStyle name="Input 20 2" xfId="7616"/>
    <cellStyle name="Input 21" xfId="7617"/>
    <cellStyle name="Input 22" xfId="7618"/>
    <cellStyle name="Input 23" xfId="7619"/>
    <cellStyle name="Input 3" xfId="7620"/>
    <cellStyle name="Input 3 2" xfId="7621"/>
    <cellStyle name="Input 3 2 2" xfId="7622"/>
    <cellStyle name="Input 3 2 3" xfId="7623"/>
    <cellStyle name="Input 3 2 3 2" xfId="7624"/>
    <cellStyle name="Input 3 2 4" xfId="7625"/>
    <cellStyle name="Input 3 2 5" xfId="7626"/>
    <cellStyle name="Input 3 2 6" xfId="7627"/>
    <cellStyle name="Input 3 3" xfId="7628"/>
    <cellStyle name="Input 3 4" xfId="7629"/>
    <cellStyle name="Input 3 4 2" xfId="7630"/>
    <cellStyle name="Input 3 5" xfId="7631"/>
    <cellStyle name="Input 3 6" xfId="7632"/>
    <cellStyle name="Input 3 7" xfId="7633"/>
    <cellStyle name="Input 4" xfId="7634"/>
    <cellStyle name="Input 4 2" xfId="7635"/>
    <cellStyle name="Input 4 2 2" xfId="7636"/>
    <cellStyle name="Input 4 2 3" xfId="7637"/>
    <cellStyle name="Input 4 2 3 2" xfId="7638"/>
    <cellStyle name="Input 4 2 4" xfId="7639"/>
    <cellStyle name="Input 4 2 5" xfId="7640"/>
    <cellStyle name="Input 4 2 6" xfId="7641"/>
    <cellStyle name="Input 4 3" xfId="7642"/>
    <cellStyle name="Input 4 4" xfId="7643"/>
    <cellStyle name="Input 4 4 2" xfId="7644"/>
    <cellStyle name="Input 4 5" xfId="7645"/>
    <cellStyle name="Input 4 6" xfId="7646"/>
    <cellStyle name="Input 4 7" xfId="7647"/>
    <cellStyle name="Input 5" xfId="7648"/>
    <cellStyle name="Input 5 2" xfId="7649"/>
    <cellStyle name="Input 5 2 2" xfId="7650"/>
    <cellStyle name="Input 5 2 3" xfId="7651"/>
    <cellStyle name="Input 5 2 3 2" xfId="7652"/>
    <cellStyle name="Input 5 2 4" xfId="7653"/>
    <cellStyle name="Input 5 2 5" xfId="7654"/>
    <cellStyle name="Input 5 2 6" xfId="7655"/>
    <cellStyle name="Input 5 3" xfId="7656"/>
    <cellStyle name="Input 5 4" xfId="7657"/>
    <cellStyle name="Input 5 4 2" xfId="7658"/>
    <cellStyle name="Input 5 5" xfId="7659"/>
    <cellStyle name="Input 5 6" xfId="7660"/>
    <cellStyle name="Input 5 7" xfId="7661"/>
    <cellStyle name="Input 6" xfId="7662"/>
    <cellStyle name="Input 6 2" xfId="7663"/>
    <cellStyle name="Input 6 2 2" xfId="7664"/>
    <cellStyle name="Input 6 2 3" xfId="7665"/>
    <cellStyle name="Input 6 2 3 2" xfId="7666"/>
    <cellStyle name="Input 6 2 4" xfId="7667"/>
    <cellStyle name="Input 6 2 5" xfId="7668"/>
    <cellStyle name="Input 6 2 6" xfId="7669"/>
    <cellStyle name="Input 6 3" xfId="7670"/>
    <cellStyle name="Input 6 4" xfId="7671"/>
    <cellStyle name="Input 6 4 2" xfId="7672"/>
    <cellStyle name="Input 6 5" xfId="7673"/>
    <cellStyle name="Input 6 6" xfId="7674"/>
    <cellStyle name="Input 6 7" xfId="7675"/>
    <cellStyle name="Input 7" xfId="7676"/>
    <cellStyle name="Input 7 2" xfId="7677"/>
    <cellStyle name="Input 7 2 2" xfId="7678"/>
    <cellStyle name="Input 7 2 3" xfId="7679"/>
    <cellStyle name="Input 7 2 3 2" xfId="7680"/>
    <cellStyle name="Input 7 2 4" xfId="7681"/>
    <cellStyle name="Input 7 2 5" xfId="7682"/>
    <cellStyle name="Input 7 2 6" xfId="7683"/>
    <cellStyle name="Input 7 3" xfId="7684"/>
    <cellStyle name="Input 7 4" xfId="7685"/>
    <cellStyle name="Input 7 4 2" xfId="7686"/>
    <cellStyle name="Input 7 5" xfId="7687"/>
    <cellStyle name="Input 7 6" xfId="7688"/>
    <cellStyle name="Input 7 7" xfId="7689"/>
    <cellStyle name="Input 8" xfId="7690"/>
    <cellStyle name="Input 8 2" xfId="7691"/>
    <cellStyle name="Input 8 2 2" xfId="7692"/>
    <cellStyle name="Input 8 2 3" xfId="7693"/>
    <cellStyle name="Input 8 2 3 2" xfId="7694"/>
    <cellStyle name="Input 8 2 4" xfId="7695"/>
    <cellStyle name="Input 8 2 5" xfId="7696"/>
    <cellStyle name="Input 8 2 6" xfId="7697"/>
    <cellStyle name="Input 8 3" xfId="7698"/>
    <cellStyle name="Input 8 4" xfId="7699"/>
    <cellStyle name="Input 8 4 2" xfId="7700"/>
    <cellStyle name="Input 8 5" xfId="7701"/>
    <cellStyle name="Input 8 6" xfId="7702"/>
    <cellStyle name="Input 8 7" xfId="7703"/>
    <cellStyle name="Input 9" xfId="7704"/>
    <cellStyle name="Input 9 2" xfId="7705"/>
    <cellStyle name="Input 9 2 2" xfId="7706"/>
    <cellStyle name="Input 9 2 3" xfId="7707"/>
    <cellStyle name="Input 9 2 3 2" xfId="7708"/>
    <cellStyle name="Input 9 2 4" xfId="7709"/>
    <cellStyle name="Input 9 2 5" xfId="7710"/>
    <cellStyle name="Input 9 2 6" xfId="7711"/>
    <cellStyle name="Input 9 3" xfId="7712"/>
    <cellStyle name="Input 9 4" xfId="7713"/>
    <cellStyle name="Input 9 4 2" xfId="7714"/>
    <cellStyle name="Input 9 5" xfId="7715"/>
    <cellStyle name="Input 9 6" xfId="7716"/>
    <cellStyle name="Input 9 7" xfId="7717"/>
    <cellStyle name="Invoer 2" xfId="7718"/>
    <cellStyle name="Invoer 2 10" xfId="7719"/>
    <cellStyle name="Invoer 2 10 2" xfId="7720"/>
    <cellStyle name="Invoer 2 10 2 2" xfId="7721"/>
    <cellStyle name="Invoer 2 10 2 3" xfId="7722"/>
    <cellStyle name="Invoer 2 10 2 3 2" xfId="7723"/>
    <cellStyle name="Invoer 2 10 2 4" xfId="7724"/>
    <cellStyle name="Invoer 2 10 2 5" xfId="7725"/>
    <cellStyle name="Invoer 2 10 2 6" xfId="7726"/>
    <cellStyle name="Invoer 2 10 3" xfId="7727"/>
    <cellStyle name="Invoer 2 10 4" xfId="7728"/>
    <cellStyle name="Invoer 2 10 4 2" xfId="7729"/>
    <cellStyle name="Invoer 2 10 5" xfId="7730"/>
    <cellStyle name="Invoer 2 10 6" xfId="7731"/>
    <cellStyle name="Invoer 2 10 7" xfId="7732"/>
    <cellStyle name="Invoer 2 11" xfId="7733"/>
    <cellStyle name="Invoer 2 11 2" xfId="7734"/>
    <cellStyle name="Invoer 2 11 2 2" xfId="7735"/>
    <cellStyle name="Invoer 2 11 2 3" xfId="7736"/>
    <cellStyle name="Invoer 2 11 2 3 2" xfId="7737"/>
    <cellStyle name="Invoer 2 11 2 4" xfId="7738"/>
    <cellStyle name="Invoer 2 11 2 5" xfId="7739"/>
    <cellStyle name="Invoer 2 11 2 6" xfId="7740"/>
    <cellStyle name="Invoer 2 11 3" xfId="7741"/>
    <cellStyle name="Invoer 2 11 4" xfId="7742"/>
    <cellStyle name="Invoer 2 11 4 2" xfId="7743"/>
    <cellStyle name="Invoer 2 11 5" xfId="7744"/>
    <cellStyle name="Invoer 2 11 6" xfId="7745"/>
    <cellStyle name="Invoer 2 11 7" xfId="7746"/>
    <cellStyle name="Invoer 2 12" xfId="7747"/>
    <cellStyle name="Invoer 2 12 2" xfId="7748"/>
    <cellStyle name="Invoer 2 12 2 2" xfId="7749"/>
    <cellStyle name="Invoer 2 12 2 3" xfId="7750"/>
    <cellStyle name="Invoer 2 12 2 3 2" xfId="7751"/>
    <cellStyle name="Invoer 2 12 2 4" xfId="7752"/>
    <cellStyle name="Invoer 2 12 2 5" xfId="7753"/>
    <cellStyle name="Invoer 2 12 2 6" xfId="7754"/>
    <cellStyle name="Invoer 2 12 3" xfId="7755"/>
    <cellStyle name="Invoer 2 12 4" xfId="7756"/>
    <cellStyle name="Invoer 2 12 4 2" xfId="7757"/>
    <cellStyle name="Invoer 2 12 5" xfId="7758"/>
    <cellStyle name="Invoer 2 12 6" xfId="7759"/>
    <cellStyle name="Invoer 2 12 7" xfId="7760"/>
    <cellStyle name="Invoer 2 13" xfId="7761"/>
    <cellStyle name="Invoer 2 13 2" xfId="7762"/>
    <cellStyle name="Invoer 2 13 2 2" xfId="7763"/>
    <cellStyle name="Invoer 2 13 2 3" xfId="7764"/>
    <cellStyle name="Invoer 2 13 2 3 2" xfId="7765"/>
    <cellStyle name="Invoer 2 13 2 4" xfId="7766"/>
    <cellStyle name="Invoer 2 13 2 5" xfId="7767"/>
    <cellStyle name="Invoer 2 13 2 6" xfId="7768"/>
    <cellStyle name="Invoer 2 13 3" xfId="7769"/>
    <cellStyle name="Invoer 2 13 4" xfId="7770"/>
    <cellStyle name="Invoer 2 13 4 2" xfId="7771"/>
    <cellStyle name="Invoer 2 13 5" xfId="7772"/>
    <cellStyle name="Invoer 2 13 6" xfId="7773"/>
    <cellStyle name="Invoer 2 13 7" xfId="7774"/>
    <cellStyle name="Invoer 2 14" xfId="7775"/>
    <cellStyle name="Invoer 2 14 2" xfId="7776"/>
    <cellStyle name="Invoer 2 14 2 2" xfId="7777"/>
    <cellStyle name="Invoer 2 14 2 3" xfId="7778"/>
    <cellStyle name="Invoer 2 14 2 3 2" xfId="7779"/>
    <cellStyle name="Invoer 2 14 2 4" xfId="7780"/>
    <cellStyle name="Invoer 2 14 2 5" xfId="7781"/>
    <cellStyle name="Invoer 2 14 2 6" xfId="7782"/>
    <cellStyle name="Invoer 2 14 3" xfId="7783"/>
    <cellStyle name="Invoer 2 14 4" xfId="7784"/>
    <cellStyle name="Invoer 2 14 4 2" xfId="7785"/>
    <cellStyle name="Invoer 2 14 5" xfId="7786"/>
    <cellStyle name="Invoer 2 14 6" xfId="7787"/>
    <cellStyle name="Invoer 2 14 7" xfId="7788"/>
    <cellStyle name="Invoer 2 15" xfId="7789"/>
    <cellStyle name="Invoer 2 15 2" xfId="7790"/>
    <cellStyle name="Invoer 2 15 2 2" xfId="7791"/>
    <cellStyle name="Invoer 2 15 2 3" xfId="7792"/>
    <cellStyle name="Invoer 2 15 2 3 2" xfId="7793"/>
    <cellStyle name="Invoer 2 15 2 4" xfId="7794"/>
    <cellStyle name="Invoer 2 15 2 5" xfId="7795"/>
    <cellStyle name="Invoer 2 15 2 6" xfId="7796"/>
    <cellStyle name="Invoer 2 15 3" xfId="7797"/>
    <cellStyle name="Invoer 2 15 4" xfId="7798"/>
    <cellStyle name="Invoer 2 15 4 2" xfId="7799"/>
    <cellStyle name="Invoer 2 15 5" xfId="7800"/>
    <cellStyle name="Invoer 2 15 6" xfId="7801"/>
    <cellStyle name="Invoer 2 15 7" xfId="7802"/>
    <cellStyle name="Invoer 2 16" xfId="7803"/>
    <cellStyle name="Invoer 2 16 2" xfId="7804"/>
    <cellStyle name="Invoer 2 16 2 2" xfId="7805"/>
    <cellStyle name="Invoer 2 16 2 3" xfId="7806"/>
    <cellStyle name="Invoer 2 16 2 3 2" xfId="7807"/>
    <cellStyle name="Invoer 2 16 2 4" xfId="7808"/>
    <cellStyle name="Invoer 2 16 2 5" xfId="7809"/>
    <cellStyle name="Invoer 2 16 2 6" xfId="7810"/>
    <cellStyle name="Invoer 2 16 3" xfId="7811"/>
    <cellStyle name="Invoer 2 16 4" xfId="7812"/>
    <cellStyle name="Invoer 2 16 4 2" xfId="7813"/>
    <cellStyle name="Invoer 2 16 5" xfId="7814"/>
    <cellStyle name="Invoer 2 16 6" xfId="7815"/>
    <cellStyle name="Invoer 2 16 7" xfId="7816"/>
    <cellStyle name="Invoer 2 17" xfId="7817"/>
    <cellStyle name="Invoer 2 17 2" xfId="7818"/>
    <cellStyle name="Invoer 2 17 2 2" xfId="7819"/>
    <cellStyle name="Invoer 2 17 2 3" xfId="7820"/>
    <cellStyle name="Invoer 2 17 2 3 2" xfId="7821"/>
    <cellStyle name="Invoer 2 17 2 4" xfId="7822"/>
    <cellStyle name="Invoer 2 17 2 5" xfId="7823"/>
    <cellStyle name="Invoer 2 17 2 6" xfId="7824"/>
    <cellStyle name="Invoer 2 17 3" xfId="7825"/>
    <cellStyle name="Invoer 2 17 4" xfId="7826"/>
    <cellStyle name="Invoer 2 17 4 2" xfId="7827"/>
    <cellStyle name="Invoer 2 17 5" xfId="7828"/>
    <cellStyle name="Invoer 2 17 6" xfId="7829"/>
    <cellStyle name="Invoer 2 17 7" xfId="7830"/>
    <cellStyle name="Invoer 2 18" xfId="7831"/>
    <cellStyle name="Invoer 2 18 2" xfId="7832"/>
    <cellStyle name="Invoer 2 18 3" xfId="7833"/>
    <cellStyle name="Invoer 2 18 3 2" xfId="7834"/>
    <cellStyle name="Invoer 2 18 4" xfId="7835"/>
    <cellStyle name="Invoer 2 18 5" xfId="7836"/>
    <cellStyle name="Invoer 2 18 6" xfId="7837"/>
    <cellStyle name="Invoer 2 19" xfId="7838"/>
    <cellStyle name="Invoer 2 2" xfId="7839"/>
    <cellStyle name="Invoer 2 2 10" xfId="7840"/>
    <cellStyle name="Invoer 2 2 10 2" xfId="7841"/>
    <cellStyle name="Invoer 2 2 10 2 2" xfId="7842"/>
    <cellStyle name="Invoer 2 2 10 2 3" xfId="7843"/>
    <cellStyle name="Invoer 2 2 10 2 3 2" xfId="7844"/>
    <cellStyle name="Invoer 2 2 10 2 4" xfId="7845"/>
    <cellStyle name="Invoer 2 2 10 2 5" xfId="7846"/>
    <cellStyle name="Invoer 2 2 10 2 6" xfId="7847"/>
    <cellStyle name="Invoer 2 2 10 3" xfId="7848"/>
    <cellStyle name="Invoer 2 2 10 4" xfId="7849"/>
    <cellStyle name="Invoer 2 2 10 4 2" xfId="7850"/>
    <cellStyle name="Invoer 2 2 10 5" xfId="7851"/>
    <cellStyle name="Invoer 2 2 10 6" xfId="7852"/>
    <cellStyle name="Invoer 2 2 10 7" xfId="7853"/>
    <cellStyle name="Invoer 2 2 11" xfId="7854"/>
    <cellStyle name="Invoer 2 2 11 2" xfId="7855"/>
    <cellStyle name="Invoer 2 2 11 2 2" xfId="7856"/>
    <cellStyle name="Invoer 2 2 11 2 3" xfId="7857"/>
    <cellStyle name="Invoer 2 2 11 2 3 2" xfId="7858"/>
    <cellStyle name="Invoer 2 2 11 2 4" xfId="7859"/>
    <cellStyle name="Invoer 2 2 11 2 5" xfId="7860"/>
    <cellStyle name="Invoer 2 2 11 2 6" xfId="7861"/>
    <cellStyle name="Invoer 2 2 11 3" xfId="7862"/>
    <cellStyle name="Invoer 2 2 11 4" xfId="7863"/>
    <cellStyle name="Invoer 2 2 11 4 2" xfId="7864"/>
    <cellStyle name="Invoer 2 2 11 5" xfId="7865"/>
    <cellStyle name="Invoer 2 2 11 6" xfId="7866"/>
    <cellStyle name="Invoer 2 2 11 7" xfId="7867"/>
    <cellStyle name="Invoer 2 2 12" xfId="7868"/>
    <cellStyle name="Invoer 2 2 12 2" xfId="7869"/>
    <cellStyle name="Invoer 2 2 12 2 2" xfId="7870"/>
    <cellStyle name="Invoer 2 2 12 2 3" xfId="7871"/>
    <cellStyle name="Invoer 2 2 12 2 3 2" xfId="7872"/>
    <cellStyle name="Invoer 2 2 12 2 4" xfId="7873"/>
    <cellStyle name="Invoer 2 2 12 2 5" xfId="7874"/>
    <cellStyle name="Invoer 2 2 12 2 6" xfId="7875"/>
    <cellStyle name="Invoer 2 2 12 3" xfId="7876"/>
    <cellStyle name="Invoer 2 2 12 4" xfId="7877"/>
    <cellStyle name="Invoer 2 2 12 4 2" xfId="7878"/>
    <cellStyle name="Invoer 2 2 12 5" xfId="7879"/>
    <cellStyle name="Invoer 2 2 12 6" xfId="7880"/>
    <cellStyle name="Invoer 2 2 12 7" xfId="7881"/>
    <cellStyle name="Invoer 2 2 13" xfId="7882"/>
    <cellStyle name="Invoer 2 2 13 2" xfId="7883"/>
    <cellStyle name="Invoer 2 2 13 2 2" xfId="7884"/>
    <cellStyle name="Invoer 2 2 13 2 3" xfId="7885"/>
    <cellStyle name="Invoer 2 2 13 2 3 2" xfId="7886"/>
    <cellStyle name="Invoer 2 2 13 2 4" xfId="7887"/>
    <cellStyle name="Invoer 2 2 13 2 5" xfId="7888"/>
    <cellStyle name="Invoer 2 2 13 2 6" xfId="7889"/>
    <cellStyle name="Invoer 2 2 13 3" xfId="7890"/>
    <cellStyle name="Invoer 2 2 13 4" xfId="7891"/>
    <cellStyle name="Invoer 2 2 13 4 2" xfId="7892"/>
    <cellStyle name="Invoer 2 2 13 5" xfId="7893"/>
    <cellStyle name="Invoer 2 2 13 6" xfId="7894"/>
    <cellStyle name="Invoer 2 2 13 7" xfId="7895"/>
    <cellStyle name="Invoer 2 2 14" xfId="7896"/>
    <cellStyle name="Invoer 2 2 14 2" xfId="7897"/>
    <cellStyle name="Invoer 2 2 14 2 2" xfId="7898"/>
    <cellStyle name="Invoer 2 2 14 2 3" xfId="7899"/>
    <cellStyle name="Invoer 2 2 14 2 3 2" xfId="7900"/>
    <cellStyle name="Invoer 2 2 14 2 4" xfId="7901"/>
    <cellStyle name="Invoer 2 2 14 2 5" xfId="7902"/>
    <cellStyle name="Invoer 2 2 14 2 6" xfId="7903"/>
    <cellStyle name="Invoer 2 2 14 3" xfId="7904"/>
    <cellStyle name="Invoer 2 2 14 4" xfId="7905"/>
    <cellStyle name="Invoer 2 2 14 4 2" xfId="7906"/>
    <cellStyle name="Invoer 2 2 14 5" xfId="7907"/>
    <cellStyle name="Invoer 2 2 14 6" xfId="7908"/>
    <cellStyle name="Invoer 2 2 14 7" xfId="7909"/>
    <cellStyle name="Invoer 2 2 15" xfId="7910"/>
    <cellStyle name="Invoer 2 2 15 2" xfId="7911"/>
    <cellStyle name="Invoer 2 2 15 2 2" xfId="7912"/>
    <cellStyle name="Invoer 2 2 15 2 3" xfId="7913"/>
    <cellStyle name="Invoer 2 2 15 2 3 2" xfId="7914"/>
    <cellStyle name="Invoer 2 2 15 2 4" xfId="7915"/>
    <cellStyle name="Invoer 2 2 15 2 5" xfId="7916"/>
    <cellStyle name="Invoer 2 2 15 2 6" xfId="7917"/>
    <cellStyle name="Invoer 2 2 15 3" xfId="7918"/>
    <cellStyle name="Invoer 2 2 15 4" xfId="7919"/>
    <cellStyle name="Invoer 2 2 15 4 2" xfId="7920"/>
    <cellStyle name="Invoer 2 2 15 5" xfId="7921"/>
    <cellStyle name="Invoer 2 2 15 6" xfId="7922"/>
    <cellStyle name="Invoer 2 2 15 7" xfId="7923"/>
    <cellStyle name="Invoer 2 2 16" xfId="7924"/>
    <cellStyle name="Invoer 2 2 16 2" xfId="7925"/>
    <cellStyle name="Invoer 2 2 16 2 2" xfId="7926"/>
    <cellStyle name="Invoer 2 2 16 2 3" xfId="7927"/>
    <cellStyle name="Invoer 2 2 16 2 3 2" xfId="7928"/>
    <cellStyle name="Invoer 2 2 16 2 4" xfId="7929"/>
    <cellStyle name="Invoer 2 2 16 2 5" xfId="7930"/>
    <cellStyle name="Invoer 2 2 16 2 6" xfId="7931"/>
    <cellStyle name="Invoer 2 2 16 3" xfId="7932"/>
    <cellStyle name="Invoer 2 2 16 4" xfId="7933"/>
    <cellStyle name="Invoer 2 2 16 4 2" xfId="7934"/>
    <cellStyle name="Invoer 2 2 16 5" xfId="7935"/>
    <cellStyle name="Invoer 2 2 16 6" xfId="7936"/>
    <cellStyle name="Invoer 2 2 16 7" xfId="7937"/>
    <cellStyle name="Invoer 2 2 17" xfId="7938"/>
    <cellStyle name="Invoer 2 2 17 2" xfId="7939"/>
    <cellStyle name="Invoer 2 2 17 2 2" xfId="7940"/>
    <cellStyle name="Invoer 2 2 17 2 3" xfId="7941"/>
    <cellStyle name="Invoer 2 2 17 2 3 2" xfId="7942"/>
    <cellStyle name="Invoer 2 2 17 2 4" xfId="7943"/>
    <cellStyle name="Invoer 2 2 17 2 5" xfId="7944"/>
    <cellStyle name="Invoer 2 2 17 2 6" xfId="7945"/>
    <cellStyle name="Invoer 2 2 17 3" xfId="7946"/>
    <cellStyle name="Invoer 2 2 17 4" xfId="7947"/>
    <cellStyle name="Invoer 2 2 17 4 2" xfId="7948"/>
    <cellStyle name="Invoer 2 2 17 5" xfId="7949"/>
    <cellStyle name="Invoer 2 2 17 6" xfId="7950"/>
    <cellStyle name="Invoer 2 2 17 7" xfId="7951"/>
    <cellStyle name="Invoer 2 2 18" xfId="7952"/>
    <cellStyle name="Invoer 2 2 18 2" xfId="7953"/>
    <cellStyle name="Invoer 2 2 18 2 2" xfId="7954"/>
    <cellStyle name="Invoer 2 2 18 2 3" xfId="7955"/>
    <cellStyle name="Invoer 2 2 18 2 3 2" xfId="7956"/>
    <cellStyle name="Invoer 2 2 18 2 4" xfId="7957"/>
    <cellStyle name="Invoer 2 2 18 2 5" xfId="7958"/>
    <cellStyle name="Invoer 2 2 18 2 6" xfId="7959"/>
    <cellStyle name="Invoer 2 2 18 3" xfId="7960"/>
    <cellStyle name="Invoer 2 2 18 4" xfId="7961"/>
    <cellStyle name="Invoer 2 2 18 4 2" xfId="7962"/>
    <cellStyle name="Invoer 2 2 18 5" xfId="7963"/>
    <cellStyle name="Invoer 2 2 18 6" xfId="7964"/>
    <cellStyle name="Invoer 2 2 18 7" xfId="7965"/>
    <cellStyle name="Invoer 2 2 19" xfId="7966"/>
    <cellStyle name="Invoer 2 2 19 2" xfId="7967"/>
    <cellStyle name="Invoer 2 2 19 2 2" xfId="7968"/>
    <cellStyle name="Invoer 2 2 19 2 3" xfId="7969"/>
    <cellStyle name="Invoer 2 2 19 2 3 2" xfId="7970"/>
    <cellStyle name="Invoer 2 2 19 2 4" xfId="7971"/>
    <cellStyle name="Invoer 2 2 19 2 5" xfId="7972"/>
    <cellStyle name="Invoer 2 2 19 2 6" xfId="7973"/>
    <cellStyle name="Invoer 2 2 19 3" xfId="7974"/>
    <cellStyle name="Invoer 2 2 19 4" xfId="7975"/>
    <cellStyle name="Invoer 2 2 19 4 2" xfId="7976"/>
    <cellStyle name="Invoer 2 2 19 5" xfId="7977"/>
    <cellStyle name="Invoer 2 2 19 6" xfId="7978"/>
    <cellStyle name="Invoer 2 2 19 7" xfId="7979"/>
    <cellStyle name="Invoer 2 2 2" xfId="7980"/>
    <cellStyle name="Invoer 2 2 2 2" xfId="7981"/>
    <cellStyle name="Invoer 2 2 2 2 2" xfId="7982"/>
    <cellStyle name="Invoer 2 2 2 2 3" xfId="7983"/>
    <cellStyle name="Invoer 2 2 2 2 3 2" xfId="7984"/>
    <cellStyle name="Invoer 2 2 2 2 4" xfId="7985"/>
    <cellStyle name="Invoer 2 2 2 2 5" xfId="7986"/>
    <cellStyle name="Invoer 2 2 2 2 6" xfId="7987"/>
    <cellStyle name="Invoer 2 2 2 3" xfId="7988"/>
    <cellStyle name="Invoer 2 2 2 4" xfId="7989"/>
    <cellStyle name="Invoer 2 2 2 4 2" xfId="7990"/>
    <cellStyle name="Invoer 2 2 2 5" xfId="7991"/>
    <cellStyle name="Invoer 2 2 2 6" xfId="7992"/>
    <cellStyle name="Invoer 2 2 2 7" xfId="7993"/>
    <cellStyle name="Invoer 2 2 20" xfId="7994"/>
    <cellStyle name="Invoer 2 2 20 2" xfId="7995"/>
    <cellStyle name="Invoer 2 2 20 2 2" xfId="7996"/>
    <cellStyle name="Invoer 2 2 20 2 3" xfId="7997"/>
    <cellStyle name="Invoer 2 2 20 2 3 2" xfId="7998"/>
    <cellStyle name="Invoer 2 2 20 2 4" xfId="7999"/>
    <cellStyle name="Invoer 2 2 20 2 5" xfId="8000"/>
    <cellStyle name="Invoer 2 2 20 2 6" xfId="8001"/>
    <cellStyle name="Invoer 2 2 20 3" xfId="8002"/>
    <cellStyle name="Invoer 2 2 20 4" xfId="8003"/>
    <cellStyle name="Invoer 2 2 20 4 2" xfId="8004"/>
    <cellStyle name="Invoer 2 2 20 5" xfId="8005"/>
    <cellStyle name="Invoer 2 2 20 6" xfId="8006"/>
    <cellStyle name="Invoer 2 2 20 7" xfId="8007"/>
    <cellStyle name="Invoer 2 2 21" xfId="8008"/>
    <cellStyle name="Invoer 2 2 21 2" xfId="8009"/>
    <cellStyle name="Invoer 2 2 21 2 2" xfId="8010"/>
    <cellStyle name="Invoer 2 2 21 2 3" xfId="8011"/>
    <cellStyle name="Invoer 2 2 21 2 3 2" xfId="8012"/>
    <cellStyle name="Invoer 2 2 21 2 4" xfId="8013"/>
    <cellStyle name="Invoer 2 2 21 2 5" xfId="8014"/>
    <cellStyle name="Invoer 2 2 21 2 6" xfId="8015"/>
    <cellStyle name="Invoer 2 2 21 3" xfId="8016"/>
    <cellStyle name="Invoer 2 2 21 4" xfId="8017"/>
    <cellStyle name="Invoer 2 2 21 4 2" xfId="8018"/>
    <cellStyle name="Invoer 2 2 21 5" xfId="8019"/>
    <cellStyle name="Invoer 2 2 21 6" xfId="8020"/>
    <cellStyle name="Invoer 2 2 21 7" xfId="8021"/>
    <cellStyle name="Invoer 2 2 22" xfId="8022"/>
    <cellStyle name="Invoer 2 2 22 2" xfId="8023"/>
    <cellStyle name="Invoer 2 2 22 2 2" xfId="8024"/>
    <cellStyle name="Invoer 2 2 22 2 3" xfId="8025"/>
    <cellStyle name="Invoer 2 2 22 2 3 2" xfId="8026"/>
    <cellStyle name="Invoer 2 2 22 2 4" xfId="8027"/>
    <cellStyle name="Invoer 2 2 22 2 5" xfId="8028"/>
    <cellStyle name="Invoer 2 2 22 2 6" xfId="8029"/>
    <cellStyle name="Invoer 2 2 22 3" xfId="8030"/>
    <cellStyle name="Invoer 2 2 22 4" xfId="8031"/>
    <cellStyle name="Invoer 2 2 22 4 2" xfId="8032"/>
    <cellStyle name="Invoer 2 2 22 5" xfId="8033"/>
    <cellStyle name="Invoer 2 2 22 6" xfId="8034"/>
    <cellStyle name="Invoer 2 2 22 7" xfId="8035"/>
    <cellStyle name="Invoer 2 2 23" xfId="8036"/>
    <cellStyle name="Invoer 2 2 23 2" xfId="8037"/>
    <cellStyle name="Invoer 2 2 23 2 2" xfId="8038"/>
    <cellStyle name="Invoer 2 2 23 2 3" xfId="8039"/>
    <cellStyle name="Invoer 2 2 23 2 3 2" xfId="8040"/>
    <cellStyle name="Invoer 2 2 23 2 4" xfId="8041"/>
    <cellStyle name="Invoer 2 2 23 2 5" xfId="8042"/>
    <cellStyle name="Invoer 2 2 23 2 6" xfId="8043"/>
    <cellStyle name="Invoer 2 2 23 3" xfId="8044"/>
    <cellStyle name="Invoer 2 2 23 4" xfId="8045"/>
    <cellStyle name="Invoer 2 2 23 4 2" xfId="8046"/>
    <cellStyle name="Invoer 2 2 23 5" xfId="8047"/>
    <cellStyle name="Invoer 2 2 23 6" xfId="8048"/>
    <cellStyle name="Invoer 2 2 23 7" xfId="8049"/>
    <cellStyle name="Invoer 2 2 24" xfId="8050"/>
    <cellStyle name="Invoer 2 2 24 2" xfId="8051"/>
    <cellStyle name="Invoer 2 2 24 2 2" xfId="8052"/>
    <cellStyle name="Invoer 2 2 24 2 3" xfId="8053"/>
    <cellStyle name="Invoer 2 2 24 2 3 2" xfId="8054"/>
    <cellStyle name="Invoer 2 2 24 2 4" xfId="8055"/>
    <cellStyle name="Invoer 2 2 24 2 5" xfId="8056"/>
    <cellStyle name="Invoer 2 2 24 2 6" xfId="8057"/>
    <cellStyle name="Invoer 2 2 24 3" xfId="8058"/>
    <cellStyle name="Invoer 2 2 24 4" xfId="8059"/>
    <cellStyle name="Invoer 2 2 24 4 2" xfId="8060"/>
    <cellStyle name="Invoer 2 2 24 5" xfId="8061"/>
    <cellStyle name="Invoer 2 2 24 6" xfId="8062"/>
    <cellStyle name="Invoer 2 2 24 7" xfId="8063"/>
    <cellStyle name="Invoer 2 2 25" xfId="8064"/>
    <cellStyle name="Invoer 2 2 25 2" xfId="8065"/>
    <cellStyle name="Invoer 2 2 25 2 2" xfId="8066"/>
    <cellStyle name="Invoer 2 2 25 2 3" xfId="8067"/>
    <cellStyle name="Invoer 2 2 25 2 3 2" xfId="8068"/>
    <cellStyle name="Invoer 2 2 25 2 4" xfId="8069"/>
    <cellStyle name="Invoer 2 2 25 2 5" xfId="8070"/>
    <cellStyle name="Invoer 2 2 25 2 6" xfId="8071"/>
    <cellStyle name="Invoer 2 2 25 3" xfId="8072"/>
    <cellStyle name="Invoer 2 2 25 4" xfId="8073"/>
    <cellStyle name="Invoer 2 2 25 4 2" xfId="8074"/>
    <cellStyle name="Invoer 2 2 25 5" xfId="8075"/>
    <cellStyle name="Invoer 2 2 25 6" xfId="8076"/>
    <cellStyle name="Invoer 2 2 25 7" xfId="8077"/>
    <cellStyle name="Invoer 2 2 26" xfId="8078"/>
    <cellStyle name="Invoer 2 2 26 2" xfId="8079"/>
    <cellStyle name="Invoer 2 2 26 2 2" xfId="8080"/>
    <cellStyle name="Invoer 2 2 26 2 3" xfId="8081"/>
    <cellStyle name="Invoer 2 2 26 2 3 2" xfId="8082"/>
    <cellStyle name="Invoer 2 2 26 2 4" xfId="8083"/>
    <cellStyle name="Invoer 2 2 26 2 5" xfId="8084"/>
    <cellStyle name="Invoer 2 2 26 2 6" xfId="8085"/>
    <cellStyle name="Invoer 2 2 26 3" xfId="8086"/>
    <cellStyle name="Invoer 2 2 26 4" xfId="8087"/>
    <cellStyle name="Invoer 2 2 26 4 2" xfId="8088"/>
    <cellStyle name="Invoer 2 2 26 5" xfId="8089"/>
    <cellStyle name="Invoer 2 2 26 6" xfId="8090"/>
    <cellStyle name="Invoer 2 2 26 7" xfId="8091"/>
    <cellStyle name="Invoer 2 2 27" xfId="8092"/>
    <cellStyle name="Invoer 2 2 27 2" xfId="8093"/>
    <cellStyle name="Invoer 2 2 27 2 2" xfId="8094"/>
    <cellStyle name="Invoer 2 2 27 2 3" xfId="8095"/>
    <cellStyle name="Invoer 2 2 27 2 3 2" xfId="8096"/>
    <cellStyle name="Invoer 2 2 27 2 4" xfId="8097"/>
    <cellStyle name="Invoer 2 2 27 2 5" xfId="8098"/>
    <cellStyle name="Invoer 2 2 27 2 6" xfId="8099"/>
    <cellStyle name="Invoer 2 2 27 3" xfId="8100"/>
    <cellStyle name="Invoer 2 2 27 4" xfId="8101"/>
    <cellStyle name="Invoer 2 2 27 4 2" xfId="8102"/>
    <cellStyle name="Invoer 2 2 27 5" xfId="8103"/>
    <cellStyle name="Invoer 2 2 27 6" xfId="8104"/>
    <cellStyle name="Invoer 2 2 27 7" xfId="8105"/>
    <cellStyle name="Invoer 2 2 28" xfId="8106"/>
    <cellStyle name="Invoer 2 2 28 2" xfId="8107"/>
    <cellStyle name="Invoer 2 2 28 2 2" xfId="8108"/>
    <cellStyle name="Invoer 2 2 28 2 3" xfId="8109"/>
    <cellStyle name="Invoer 2 2 28 2 3 2" xfId="8110"/>
    <cellStyle name="Invoer 2 2 28 2 4" xfId="8111"/>
    <cellStyle name="Invoer 2 2 28 2 5" xfId="8112"/>
    <cellStyle name="Invoer 2 2 28 2 6" xfId="8113"/>
    <cellStyle name="Invoer 2 2 28 3" xfId="8114"/>
    <cellStyle name="Invoer 2 2 28 4" xfId="8115"/>
    <cellStyle name="Invoer 2 2 28 4 2" xfId="8116"/>
    <cellStyle name="Invoer 2 2 28 5" xfId="8117"/>
    <cellStyle name="Invoer 2 2 28 6" xfId="8118"/>
    <cellStyle name="Invoer 2 2 28 7" xfId="8119"/>
    <cellStyle name="Invoer 2 2 29" xfId="8120"/>
    <cellStyle name="Invoer 2 2 29 2" xfId="8121"/>
    <cellStyle name="Invoer 2 2 29 2 2" xfId="8122"/>
    <cellStyle name="Invoer 2 2 29 2 3" xfId="8123"/>
    <cellStyle name="Invoer 2 2 29 2 3 2" xfId="8124"/>
    <cellStyle name="Invoer 2 2 29 2 4" xfId="8125"/>
    <cellStyle name="Invoer 2 2 29 2 5" xfId="8126"/>
    <cellStyle name="Invoer 2 2 29 2 6" xfId="8127"/>
    <cellStyle name="Invoer 2 2 29 3" xfId="8128"/>
    <cellStyle name="Invoer 2 2 29 4" xfId="8129"/>
    <cellStyle name="Invoer 2 2 29 4 2" xfId="8130"/>
    <cellStyle name="Invoer 2 2 29 5" xfId="8131"/>
    <cellStyle name="Invoer 2 2 29 6" xfId="8132"/>
    <cellStyle name="Invoer 2 2 29 7" xfId="8133"/>
    <cellStyle name="Invoer 2 2 3" xfId="8134"/>
    <cellStyle name="Invoer 2 2 3 2" xfId="8135"/>
    <cellStyle name="Invoer 2 2 3 2 2" xfId="8136"/>
    <cellStyle name="Invoer 2 2 3 2 3" xfId="8137"/>
    <cellStyle name="Invoer 2 2 3 2 3 2" xfId="8138"/>
    <cellStyle name="Invoer 2 2 3 2 4" xfId="8139"/>
    <cellStyle name="Invoer 2 2 3 2 5" xfId="8140"/>
    <cellStyle name="Invoer 2 2 3 2 6" xfId="8141"/>
    <cellStyle name="Invoer 2 2 3 3" xfId="8142"/>
    <cellStyle name="Invoer 2 2 3 4" xfId="8143"/>
    <cellStyle name="Invoer 2 2 3 4 2" xfId="8144"/>
    <cellStyle name="Invoer 2 2 3 5" xfId="8145"/>
    <cellStyle name="Invoer 2 2 3 6" xfId="8146"/>
    <cellStyle name="Invoer 2 2 3 7" xfId="8147"/>
    <cellStyle name="Invoer 2 2 30" xfId="8148"/>
    <cellStyle name="Invoer 2 2 30 2" xfId="8149"/>
    <cellStyle name="Invoer 2 2 30 2 2" xfId="8150"/>
    <cellStyle name="Invoer 2 2 30 2 3" xfId="8151"/>
    <cellStyle name="Invoer 2 2 30 2 3 2" xfId="8152"/>
    <cellStyle name="Invoer 2 2 30 2 4" xfId="8153"/>
    <cellStyle name="Invoer 2 2 30 2 5" xfId="8154"/>
    <cellStyle name="Invoer 2 2 30 2 6" xfId="8155"/>
    <cellStyle name="Invoer 2 2 30 3" xfId="8156"/>
    <cellStyle name="Invoer 2 2 30 4" xfId="8157"/>
    <cellStyle name="Invoer 2 2 30 4 2" xfId="8158"/>
    <cellStyle name="Invoer 2 2 30 5" xfId="8159"/>
    <cellStyle name="Invoer 2 2 30 6" xfId="8160"/>
    <cellStyle name="Invoer 2 2 30 7" xfId="8161"/>
    <cellStyle name="Invoer 2 2 31" xfId="8162"/>
    <cellStyle name="Invoer 2 2 31 2" xfId="8163"/>
    <cellStyle name="Invoer 2 2 31 2 2" xfId="8164"/>
    <cellStyle name="Invoer 2 2 31 2 3" xfId="8165"/>
    <cellStyle name="Invoer 2 2 31 2 3 2" xfId="8166"/>
    <cellStyle name="Invoer 2 2 31 2 4" xfId="8167"/>
    <cellStyle name="Invoer 2 2 31 2 5" xfId="8168"/>
    <cellStyle name="Invoer 2 2 31 2 6" xfId="8169"/>
    <cellStyle name="Invoer 2 2 31 3" xfId="8170"/>
    <cellStyle name="Invoer 2 2 31 4" xfId="8171"/>
    <cellStyle name="Invoer 2 2 31 4 2" xfId="8172"/>
    <cellStyle name="Invoer 2 2 31 5" xfId="8173"/>
    <cellStyle name="Invoer 2 2 31 6" xfId="8174"/>
    <cellStyle name="Invoer 2 2 31 7" xfId="8175"/>
    <cellStyle name="Invoer 2 2 32" xfId="8176"/>
    <cellStyle name="Invoer 2 2 32 2" xfId="8177"/>
    <cellStyle name="Invoer 2 2 32 2 2" xfId="8178"/>
    <cellStyle name="Invoer 2 2 32 2 3" xfId="8179"/>
    <cellStyle name="Invoer 2 2 32 2 3 2" xfId="8180"/>
    <cellStyle name="Invoer 2 2 32 2 4" xfId="8181"/>
    <cellStyle name="Invoer 2 2 32 2 5" xfId="8182"/>
    <cellStyle name="Invoer 2 2 32 2 6" xfId="8183"/>
    <cellStyle name="Invoer 2 2 32 3" xfId="8184"/>
    <cellStyle name="Invoer 2 2 32 4" xfId="8185"/>
    <cellStyle name="Invoer 2 2 32 4 2" xfId="8186"/>
    <cellStyle name="Invoer 2 2 32 5" xfId="8187"/>
    <cellStyle name="Invoer 2 2 32 6" xfId="8188"/>
    <cellStyle name="Invoer 2 2 32 7" xfId="8189"/>
    <cellStyle name="Invoer 2 2 33" xfId="8190"/>
    <cellStyle name="Invoer 2 2 33 2" xfId="8191"/>
    <cellStyle name="Invoer 2 2 33 2 2" xfId="8192"/>
    <cellStyle name="Invoer 2 2 33 2 3" xfId="8193"/>
    <cellStyle name="Invoer 2 2 33 2 3 2" xfId="8194"/>
    <cellStyle name="Invoer 2 2 33 2 4" xfId="8195"/>
    <cellStyle name="Invoer 2 2 33 2 5" xfId="8196"/>
    <cellStyle name="Invoer 2 2 33 2 6" xfId="8197"/>
    <cellStyle name="Invoer 2 2 33 3" xfId="8198"/>
    <cellStyle name="Invoer 2 2 33 4" xfId="8199"/>
    <cellStyle name="Invoer 2 2 33 4 2" xfId="8200"/>
    <cellStyle name="Invoer 2 2 33 5" xfId="8201"/>
    <cellStyle name="Invoer 2 2 33 6" xfId="8202"/>
    <cellStyle name="Invoer 2 2 33 7" xfId="8203"/>
    <cellStyle name="Invoer 2 2 34" xfId="8204"/>
    <cellStyle name="Invoer 2 2 34 2" xfId="8205"/>
    <cellStyle name="Invoer 2 2 34 2 2" xfId="8206"/>
    <cellStyle name="Invoer 2 2 34 2 3" xfId="8207"/>
    <cellStyle name="Invoer 2 2 34 2 3 2" xfId="8208"/>
    <cellStyle name="Invoer 2 2 34 2 4" xfId="8209"/>
    <cellStyle name="Invoer 2 2 34 2 5" xfId="8210"/>
    <cellStyle name="Invoer 2 2 34 2 6" xfId="8211"/>
    <cellStyle name="Invoer 2 2 34 3" xfId="8212"/>
    <cellStyle name="Invoer 2 2 34 4" xfId="8213"/>
    <cellStyle name="Invoer 2 2 34 4 2" xfId="8214"/>
    <cellStyle name="Invoer 2 2 34 5" xfId="8215"/>
    <cellStyle name="Invoer 2 2 34 6" xfId="8216"/>
    <cellStyle name="Invoer 2 2 34 7" xfId="8217"/>
    <cellStyle name="Invoer 2 2 35" xfId="8218"/>
    <cellStyle name="Invoer 2 2 35 2" xfId="8219"/>
    <cellStyle name="Invoer 2 2 35 2 2" xfId="8220"/>
    <cellStyle name="Invoer 2 2 35 2 3" xfId="8221"/>
    <cellStyle name="Invoer 2 2 35 2 3 2" xfId="8222"/>
    <cellStyle name="Invoer 2 2 35 2 4" xfId="8223"/>
    <cellStyle name="Invoer 2 2 35 2 5" xfId="8224"/>
    <cellStyle name="Invoer 2 2 35 2 6" xfId="8225"/>
    <cellStyle name="Invoer 2 2 35 3" xfId="8226"/>
    <cellStyle name="Invoer 2 2 35 4" xfId="8227"/>
    <cellStyle name="Invoer 2 2 35 4 2" xfId="8228"/>
    <cellStyle name="Invoer 2 2 35 5" xfId="8229"/>
    <cellStyle name="Invoer 2 2 35 6" xfId="8230"/>
    <cellStyle name="Invoer 2 2 35 7" xfId="8231"/>
    <cellStyle name="Invoer 2 2 36" xfId="8232"/>
    <cellStyle name="Invoer 2 2 36 2" xfId="8233"/>
    <cellStyle name="Invoer 2 2 36 2 2" xfId="8234"/>
    <cellStyle name="Invoer 2 2 36 2 3" xfId="8235"/>
    <cellStyle name="Invoer 2 2 36 2 3 2" xfId="8236"/>
    <cellStyle name="Invoer 2 2 36 2 4" xfId="8237"/>
    <cellStyle name="Invoer 2 2 36 2 5" xfId="8238"/>
    <cellStyle name="Invoer 2 2 36 2 6" xfId="8239"/>
    <cellStyle name="Invoer 2 2 36 3" xfId="8240"/>
    <cellStyle name="Invoer 2 2 36 4" xfId="8241"/>
    <cellStyle name="Invoer 2 2 36 4 2" xfId="8242"/>
    <cellStyle name="Invoer 2 2 36 5" xfId="8243"/>
    <cellStyle name="Invoer 2 2 36 6" xfId="8244"/>
    <cellStyle name="Invoer 2 2 36 7" xfId="8245"/>
    <cellStyle name="Invoer 2 2 37" xfId="8246"/>
    <cellStyle name="Invoer 2 2 37 2" xfId="8247"/>
    <cellStyle name="Invoer 2 2 37 2 2" xfId="8248"/>
    <cellStyle name="Invoer 2 2 37 2 3" xfId="8249"/>
    <cellStyle name="Invoer 2 2 37 2 3 2" xfId="8250"/>
    <cellStyle name="Invoer 2 2 37 2 4" xfId="8251"/>
    <cellStyle name="Invoer 2 2 37 2 5" xfId="8252"/>
    <cellStyle name="Invoer 2 2 37 2 6" xfId="8253"/>
    <cellStyle name="Invoer 2 2 37 3" xfId="8254"/>
    <cellStyle name="Invoer 2 2 37 4" xfId="8255"/>
    <cellStyle name="Invoer 2 2 37 4 2" xfId="8256"/>
    <cellStyle name="Invoer 2 2 37 5" xfId="8257"/>
    <cellStyle name="Invoer 2 2 37 6" xfId="8258"/>
    <cellStyle name="Invoer 2 2 37 7" xfId="8259"/>
    <cellStyle name="Invoer 2 2 38" xfId="8260"/>
    <cellStyle name="Invoer 2 2 38 2" xfId="8261"/>
    <cellStyle name="Invoer 2 2 38 2 2" xfId="8262"/>
    <cellStyle name="Invoer 2 2 38 2 3" xfId="8263"/>
    <cellStyle name="Invoer 2 2 38 2 3 2" xfId="8264"/>
    <cellStyle name="Invoer 2 2 38 2 4" xfId="8265"/>
    <cellStyle name="Invoer 2 2 38 2 5" xfId="8266"/>
    <cellStyle name="Invoer 2 2 38 2 6" xfId="8267"/>
    <cellStyle name="Invoer 2 2 38 3" xfId="8268"/>
    <cellStyle name="Invoer 2 2 38 4" xfId="8269"/>
    <cellStyle name="Invoer 2 2 38 4 2" xfId="8270"/>
    <cellStyle name="Invoer 2 2 38 5" xfId="8271"/>
    <cellStyle name="Invoer 2 2 38 6" xfId="8272"/>
    <cellStyle name="Invoer 2 2 38 7" xfId="8273"/>
    <cellStyle name="Invoer 2 2 39" xfId="8274"/>
    <cellStyle name="Invoer 2 2 39 2" xfId="8275"/>
    <cellStyle name="Invoer 2 2 39 2 2" xfId="8276"/>
    <cellStyle name="Invoer 2 2 39 2 3" xfId="8277"/>
    <cellStyle name="Invoer 2 2 39 2 3 2" xfId="8278"/>
    <cellStyle name="Invoer 2 2 39 2 4" xfId="8279"/>
    <cellStyle name="Invoer 2 2 39 2 5" xfId="8280"/>
    <cellStyle name="Invoer 2 2 39 2 6" xfId="8281"/>
    <cellStyle name="Invoer 2 2 39 3" xfId="8282"/>
    <cellStyle name="Invoer 2 2 39 4" xfId="8283"/>
    <cellStyle name="Invoer 2 2 39 4 2" xfId="8284"/>
    <cellStyle name="Invoer 2 2 39 5" xfId="8285"/>
    <cellStyle name="Invoer 2 2 39 6" xfId="8286"/>
    <cellStyle name="Invoer 2 2 39 7" xfId="8287"/>
    <cellStyle name="Invoer 2 2 4" xfId="8288"/>
    <cellStyle name="Invoer 2 2 4 2" xfId="8289"/>
    <cellStyle name="Invoer 2 2 4 2 2" xfId="8290"/>
    <cellStyle name="Invoer 2 2 4 2 3" xfId="8291"/>
    <cellStyle name="Invoer 2 2 4 2 3 2" xfId="8292"/>
    <cellStyle name="Invoer 2 2 4 2 4" xfId="8293"/>
    <cellStyle name="Invoer 2 2 4 2 5" xfId="8294"/>
    <cellStyle name="Invoer 2 2 4 2 6" xfId="8295"/>
    <cellStyle name="Invoer 2 2 4 3" xfId="8296"/>
    <cellStyle name="Invoer 2 2 4 4" xfId="8297"/>
    <cellStyle name="Invoer 2 2 4 4 2" xfId="8298"/>
    <cellStyle name="Invoer 2 2 4 5" xfId="8299"/>
    <cellStyle name="Invoer 2 2 4 6" xfId="8300"/>
    <cellStyle name="Invoer 2 2 4 7" xfId="8301"/>
    <cellStyle name="Invoer 2 2 40" xfId="8302"/>
    <cellStyle name="Invoer 2 2 40 2" xfId="8303"/>
    <cellStyle name="Invoer 2 2 40 2 2" xfId="8304"/>
    <cellStyle name="Invoer 2 2 40 2 3" xfId="8305"/>
    <cellStyle name="Invoer 2 2 40 2 3 2" xfId="8306"/>
    <cellStyle name="Invoer 2 2 40 2 4" xfId="8307"/>
    <cellStyle name="Invoer 2 2 40 2 5" xfId="8308"/>
    <cellStyle name="Invoer 2 2 40 2 6" xfId="8309"/>
    <cellStyle name="Invoer 2 2 40 3" xfId="8310"/>
    <cellStyle name="Invoer 2 2 40 4" xfId="8311"/>
    <cellStyle name="Invoer 2 2 40 4 2" xfId="8312"/>
    <cellStyle name="Invoer 2 2 40 5" xfId="8313"/>
    <cellStyle name="Invoer 2 2 40 6" xfId="8314"/>
    <cellStyle name="Invoer 2 2 40 7" xfId="8315"/>
    <cellStyle name="Invoer 2 2 41" xfId="8316"/>
    <cellStyle name="Invoer 2 2 41 2" xfId="8317"/>
    <cellStyle name="Invoer 2 2 41 2 2" xfId="8318"/>
    <cellStyle name="Invoer 2 2 41 2 3" xfId="8319"/>
    <cellStyle name="Invoer 2 2 41 2 3 2" xfId="8320"/>
    <cellStyle name="Invoer 2 2 41 2 4" xfId="8321"/>
    <cellStyle name="Invoer 2 2 41 2 5" xfId="8322"/>
    <cellStyle name="Invoer 2 2 41 2 6" xfId="8323"/>
    <cellStyle name="Invoer 2 2 41 3" xfId="8324"/>
    <cellStyle name="Invoer 2 2 41 4" xfId="8325"/>
    <cellStyle name="Invoer 2 2 41 4 2" xfId="8326"/>
    <cellStyle name="Invoer 2 2 41 5" xfId="8327"/>
    <cellStyle name="Invoer 2 2 41 6" xfId="8328"/>
    <cellStyle name="Invoer 2 2 41 7" xfId="8329"/>
    <cellStyle name="Invoer 2 2 42" xfId="8330"/>
    <cellStyle name="Invoer 2 2 42 2" xfId="8331"/>
    <cellStyle name="Invoer 2 2 42 2 2" xfId="8332"/>
    <cellStyle name="Invoer 2 2 42 2 3" xfId="8333"/>
    <cellStyle name="Invoer 2 2 42 2 3 2" xfId="8334"/>
    <cellStyle name="Invoer 2 2 42 2 4" xfId="8335"/>
    <cellStyle name="Invoer 2 2 42 2 5" xfId="8336"/>
    <cellStyle name="Invoer 2 2 42 2 6" xfId="8337"/>
    <cellStyle name="Invoer 2 2 42 3" xfId="8338"/>
    <cellStyle name="Invoer 2 2 42 4" xfId="8339"/>
    <cellStyle name="Invoer 2 2 42 4 2" xfId="8340"/>
    <cellStyle name="Invoer 2 2 42 5" xfId="8341"/>
    <cellStyle name="Invoer 2 2 42 6" xfId="8342"/>
    <cellStyle name="Invoer 2 2 42 7" xfId="8343"/>
    <cellStyle name="Invoer 2 2 43" xfId="8344"/>
    <cellStyle name="Invoer 2 2 43 2" xfId="8345"/>
    <cellStyle name="Invoer 2 2 43 2 2" xfId="8346"/>
    <cellStyle name="Invoer 2 2 43 2 3" xfId="8347"/>
    <cellStyle name="Invoer 2 2 43 2 3 2" xfId="8348"/>
    <cellStyle name="Invoer 2 2 43 2 4" xfId="8349"/>
    <cellStyle name="Invoer 2 2 43 2 5" xfId="8350"/>
    <cellStyle name="Invoer 2 2 43 2 6" xfId="8351"/>
    <cellStyle name="Invoer 2 2 43 3" xfId="8352"/>
    <cellStyle name="Invoer 2 2 43 4" xfId="8353"/>
    <cellStyle name="Invoer 2 2 43 4 2" xfId="8354"/>
    <cellStyle name="Invoer 2 2 43 5" xfId="8355"/>
    <cellStyle name="Invoer 2 2 43 6" xfId="8356"/>
    <cellStyle name="Invoer 2 2 43 7" xfId="8357"/>
    <cellStyle name="Invoer 2 2 44" xfId="8358"/>
    <cellStyle name="Invoer 2 2 44 2" xfId="8359"/>
    <cellStyle name="Invoer 2 2 44 2 2" xfId="8360"/>
    <cellStyle name="Invoer 2 2 44 2 3" xfId="8361"/>
    <cellStyle name="Invoer 2 2 44 2 3 2" xfId="8362"/>
    <cellStyle name="Invoer 2 2 44 2 4" xfId="8363"/>
    <cellStyle name="Invoer 2 2 44 2 5" xfId="8364"/>
    <cellStyle name="Invoer 2 2 44 2 6" xfId="8365"/>
    <cellStyle name="Invoer 2 2 44 3" xfId="8366"/>
    <cellStyle name="Invoer 2 2 44 4" xfId="8367"/>
    <cellStyle name="Invoer 2 2 44 4 2" xfId="8368"/>
    <cellStyle name="Invoer 2 2 44 5" xfId="8369"/>
    <cellStyle name="Invoer 2 2 44 6" xfId="8370"/>
    <cellStyle name="Invoer 2 2 44 7" xfId="8371"/>
    <cellStyle name="Invoer 2 2 45" xfId="8372"/>
    <cellStyle name="Invoer 2 2 45 2" xfId="8373"/>
    <cellStyle name="Invoer 2 2 45 2 2" xfId="8374"/>
    <cellStyle name="Invoer 2 2 45 2 3" xfId="8375"/>
    <cellStyle name="Invoer 2 2 45 2 3 2" xfId="8376"/>
    <cellStyle name="Invoer 2 2 45 2 4" xfId="8377"/>
    <cellStyle name="Invoer 2 2 45 2 5" xfId="8378"/>
    <cellStyle name="Invoer 2 2 45 2 6" xfId="8379"/>
    <cellStyle name="Invoer 2 2 45 3" xfId="8380"/>
    <cellStyle name="Invoer 2 2 45 4" xfId="8381"/>
    <cellStyle name="Invoer 2 2 45 4 2" xfId="8382"/>
    <cellStyle name="Invoer 2 2 45 5" xfId="8383"/>
    <cellStyle name="Invoer 2 2 45 6" xfId="8384"/>
    <cellStyle name="Invoer 2 2 45 7" xfId="8385"/>
    <cellStyle name="Invoer 2 2 46" xfId="8386"/>
    <cellStyle name="Invoer 2 2 46 2" xfId="8387"/>
    <cellStyle name="Invoer 2 2 46 2 2" xfId="8388"/>
    <cellStyle name="Invoer 2 2 46 2 3" xfId="8389"/>
    <cellStyle name="Invoer 2 2 46 2 3 2" xfId="8390"/>
    <cellStyle name="Invoer 2 2 46 2 4" xfId="8391"/>
    <cellStyle name="Invoer 2 2 46 2 5" xfId="8392"/>
    <cellStyle name="Invoer 2 2 46 2 6" xfId="8393"/>
    <cellStyle name="Invoer 2 2 46 3" xfId="8394"/>
    <cellStyle name="Invoer 2 2 46 4" xfId="8395"/>
    <cellStyle name="Invoer 2 2 46 4 2" xfId="8396"/>
    <cellStyle name="Invoer 2 2 46 5" xfId="8397"/>
    <cellStyle name="Invoer 2 2 46 6" xfId="8398"/>
    <cellStyle name="Invoer 2 2 46 7" xfId="8399"/>
    <cellStyle name="Invoer 2 2 47" xfId="8400"/>
    <cellStyle name="Invoer 2 2 47 2" xfId="8401"/>
    <cellStyle name="Invoer 2 2 47 2 2" xfId="8402"/>
    <cellStyle name="Invoer 2 2 47 2 3" xfId="8403"/>
    <cellStyle name="Invoer 2 2 47 2 3 2" xfId="8404"/>
    <cellStyle name="Invoer 2 2 47 2 4" xfId="8405"/>
    <cellStyle name="Invoer 2 2 47 2 5" xfId="8406"/>
    <cellStyle name="Invoer 2 2 47 2 6" xfId="8407"/>
    <cellStyle name="Invoer 2 2 47 3" xfId="8408"/>
    <cellStyle name="Invoer 2 2 47 4" xfId="8409"/>
    <cellStyle name="Invoer 2 2 47 4 2" xfId="8410"/>
    <cellStyle name="Invoer 2 2 47 5" xfId="8411"/>
    <cellStyle name="Invoer 2 2 47 6" xfId="8412"/>
    <cellStyle name="Invoer 2 2 47 7" xfId="8413"/>
    <cellStyle name="Invoer 2 2 48" xfId="8414"/>
    <cellStyle name="Invoer 2 2 48 2" xfId="8415"/>
    <cellStyle name="Invoer 2 2 48 2 2" xfId="8416"/>
    <cellStyle name="Invoer 2 2 48 2 3" xfId="8417"/>
    <cellStyle name="Invoer 2 2 48 2 3 2" xfId="8418"/>
    <cellStyle name="Invoer 2 2 48 2 4" xfId="8419"/>
    <cellStyle name="Invoer 2 2 48 2 5" xfId="8420"/>
    <cellStyle name="Invoer 2 2 48 2 6" xfId="8421"/>
    <cellStyle name="Invoer 2 2 48 3" xfId="8422"/>
    <cellStyle name="Invoer 2 2 48 4" xfId="8423"/>
    <cellStyle name="Invoer 2 2 48 4 2" xfId="8424"/>
    <cellStyle name="Invoer 2 2 48 5" xfId="8425"/>
    <cellStyle name="Invoer 2 2 48 6" xfId="8426"/>
    <cellStyle name="Invoer 2 2 48 7" xfId="8427"/>
    <cellStyle name="Invoer 2 2 49" xfId="8428"/>
    <cellStyle name="Invoer 2 2 49 2" xfId="8429"/>
    <cellStyle name="Invoer 2 2 49 2 2" xfId="8430"/>
    <cellStyle name="Invoer 2 2 49 2 3" xfId="8431"/>
    <cellStyle name="Invoer 2 2 49 2 3 2" xfId="8432"/>
    <cellStyle name="Invoer 2 2 49 2 4" xfId="8433"/>
    <cellStyle name="Invoer 2 2 49 2 5" xfId="8434"/>
    <cellStyle name="Invoer 2 2 49 2 6" xfId="8435"/>
    <cellStyle name="Invoer 2 2 49 3" xfId="8436"/>
    <cellStyle name="Invoer 2 2 49 4" xfId="8437"/>
    <cellStyle name="Invoer 2 2 49 4 2" xfId="8438"/>
    <cellStyle name="Invoer 2 2 49 5" xfId="8439"/>
    <cellStyle name="Invoer 2 2 49 6" xfId="8440"/>
    <cellStyle name="Invoer 2 2 49 7" xfId="8441"/>
    <cellStyle name="Invoer 2 2 5" xfId="8442"/>
    <cellStyle name="Invoer 2 2 5 2" xfId="8443"/>
    <cellStyle name="Invoer 2 2 5 2 2" xfId="8444"/>
    <cellStyle name="Invoer 2 2 5 2 3" xfId="8445"/>
    <cellStyle name="Invoer 2 2 5 2 3 2" xfId="8446"/>
    <cellStyle name="Invoer 2 2 5 2 4" xfId="8447"/>
    <cellStyle name="Invoer 2 2 5 2 5" xfId="8448"/>
    <cellStyle name="Invoer 2 2 5 2 6" xfId="8449"/>
    <cellStyle name="Invoer 2 2 5 3" xfId="8450"/>
    <cellStyle name="Invoer 2 2 5 4" xfId="8451"/>
    <cellStyle name="Invoer 2 2 5 4 2" xfId="8452"/>
    <cellStyle name="Invoer 2 2 5 5" xfId="8453"/>
    <cellStyle name="Invoer 2 2 5 6" xfId="8454"/>
    <cellStyle name="Invoer 2 2 5 7" xfId="8455"/>
    <cellStyle name="Invoer 2 2 50" xfId="8456"/>
    <cellStyle name="Invoer 2 2 50 2" xfId="8457"/>
    <cellStyle name="Invoer 2 2 50 2 2" xfId="8458"/>
    <cellStyle name="Invoer 2 2 50 2 3" xfId="8459"/>
    <cellStyle name="Invoer 2 2 50 2 3 2" xfId="8460"/>
    <cellStyle name="Invoer 2 2 50 2 4" xfId="8461"/>
    <cellStyle name="Invoer 2 2 50 2 5" xfId="8462"/>
    <cellStyle name="Invoer 2 2 50 2 6" xfId="8463"/>
    <cellStyle name="Invoer 2 2 50 3" xfId="8464"/>
    <cellStyle name="Invoer 2 2 50 4" xfId="8465"/>
    <cellStyle name="Invoer 2 2 50 4 2" xfId="8466"/>
    <cellStyle name="Invoer 2 2 50 5" xfId="8467"/>
    <cellStyle name="Invoer 2 2 50 6" xfId="8468"/>
    <cellStyle name="Invoer 2 2 50 7" xfId="8469"/>
    <cellStyle name="Invoer 2 2 51" xfId="8470"/>
    <cellStyle name="Invoer 2 2 51 2" xfId="8471"/>
    <cellStyle name="Invoer 2 2 51 2 2" xfId="8472"/>
    <cellStyle name="Invoer 2 2 51 2 3" xfId="8473"/>
    <cellStyle name="Invoer 2 2 51 2 3 2" xfId="8474"/>
    <cellStyle name="Invoer 2 2 51 2 4" xfId="8475"/>
    <cellStyle name="Invoer 2 2 51 2 5" xfId="8476"/>
    <cellStyle name="Invoer 2 2 51 2 6" xfId="8477"/>
    <cellStyle name="Invoer 2 2 51 3" xfId="8478"/>
    <cellStyle name="Invoer 2 2 51 4" xfId="8479"/>
    <cellStyle name="Invoer 2 2 51 4 2" xfId="8480"/>
    <cellStyle name="Invoer 2 2 51 5" xfId="8481"/>
    <cellStyle name="Invoer 2 2 51 6" xfId="8482"/>
    <cellStyle name="Invoer 2 2 51 7" xfId="8483"/>
    <cellStyle name="Invoer 2 2 52" xfId="8484"/>
    <cellStyle name="Invoer 2 2 52 2" xfId="8485"/>
    <cellStyle name="Invoer 2 2 52 2 2" xfId="8486"/>
    <cellStyle name="Invoer 2 2 52 2 3" xfId="8487"/>
    <cellStyle name="Invoer 2 2 52 2 3 2" xfId="8488"/>
    <cellStyle name="Invoer 2 2 52 2 4" xfId="8489"/>
    <cellStyle name="Invoer 2 2 52 2 5" xfId="8490"/>
    <cellStyle name="Invoer 2 2 52 2 6" xfId="8491"/>
    <cellStyle name="Invoer 2 2 52 3" xfId="8492"/>
    <cellStyle name="Invoer 2 2 52 4" xfId="8493"/>
    <cellStyle name="Invoer 2 2 52 4 2" xfId="8494"/>
    <cellStyle name="Invoer 2 2 52 5" xfId="8495"/>
    <cellStyle name="Invoer 2 2 52 6" xfId="8496"/>
    <cellStyle name="Invoer 2 2 52 7" xfId="8497"/>
    <cellStyle name="Invoer 2 2 53" xfId="8498"/>
    <cellStyle name="Invoer 2 2 53 2" xfId="8499"/>
    <cellStyle name="Invoer 2 2 53 2 2" xfId="8500"/>
    <cellStyle name="Invoer 2 2 53 2 3" xfId="8501"/>
    <cellStyle name="Invoer 2 2 53 2 3 2" xfId="8502"/>
    <cellStyle name="Invoer 2 2 53 2 4" xfId="8503"/>
    <cellStyle name="Invoer 2 2 53 2 5" xfId="8504"/>
    <cellStyle name="Invoer 2 2 53 2 6" xfId="8505"/>
    <cellStyle name="Invoer 2 2 53 3" xfId="8506"/>
    <cellStyle name="Invoer 2 2 53 4" xfId="8507"/>
    <cellStyle name="Invoer 2 2 53 4 2" xfId="8508"/>
    <cellStyle name="Invoer 2 2 53 5" xfId="8509"/>
    <cellStyle name="Invoer 2 2 53 6" xfId="8510"/>
    <cellStyle name="Invoer 2 2 53 7" xfId="8511"/>
    <cellStyle name="Invoer 2 2 54" xfId="8512"/>
    <cellStyle name="Invoer 2 2 54 2" xfId="8513"/>
    <cellStyle name="Invoer 2 2 54 2 2" xfId="8514"/>
    <cellStyle name="Invoer 2 2 54 2 3" xfId="8515"/>
    <cellStyle name="Invoer 2 2 54 2 3 2" xfId="8516"/>
    <cellStyle name="Invoer 2 2 54 2 4" xfId="8517"/>
    <cellStyle name="Invoer 2 2 54 2 5" xfId="8518"/>
    <cellStyle name="Invoer 2 2 54 2 6" xfId="8519"/>
    <cellStyle name="Invoer 2 2 54 3" xfId="8520"/>
    <cellStyle name="Invoer 2 2 54 4" xfId="8521"/>
    <cellStyle name="Invoer 2 2 54 4 2" xfId="8522"/>
    <cellStyle name="Invoer 2 2 54 5" xfId="8523"/>
    <cellStyle name="Invoer 2 2 54 6" xfId="8524"/>
    <cellStyle name="Invoer 2 2 54 7" xfId="8525"/>
    <cellStyle name="Invoer 2 2 55" xfId="8526"/>
    <cellStyle name="Invoer 2 2 55 2" xfId="8527"/>
    <cellStyle name="Invoer 2 2 55 2 2" xfId="8528"/>
    <cellStyle name="Invoer 2 2 55 2 3" xfId="8529"/>
    <cellStyle name="Invoer 2 2 55 2 3 2" xfId="8530"/>
    <cellStyle name="Invoer 2 2 55 2 4" xfId="8531"/>
    <cellStyle name="Invoer 2 2 55 2 5" xfId="8532"/>
    <cellStyle name="Invoer 2 2 55 2 6" xfId="8533"/>
    <cellStyle name="Invoer 2 2 55 3" xfId="8534"/>
    <cellStyle name="Invoer 2 2 55 4" xfId="8535"/>
    <cellStyle name="Invoer 2 2 55 4 2" xfId="8536"/>
    <cellStyle name="Invoer 2 2 55 5" xfId="8537"/>
    <cellStyle name="Invoer 2 2 55 6" xfId="8538"/>
    <cellStyle name="Invoer 2 2 55 7" xfId="8539"/>
    <cellStyle name="Invoer 2 2 56" xfId="8540"/>
    <cellStyle name="Invoer 2 2 56 2" xfId="8541"/>
    <cellStyle name="Invoer 2 2 56 2 2" xfId="8542"/>
    <cellStyle name="Invoer 2 2 56 2 3" xfId="8543"/>
    <cellStyle name="Invoer 2 2 56 2 3 2" xfId="8544"/>
    <cellStyle name="Invoer 2 2 56 2 4" xfId="8545"/>
    <cellStyle name="Invoer 2 2 56 2 5" xfId="8546"/>
    <cellStyle name="Invoer 2 2 56 2 6" xfId="8547"/>
    <cellStyle name="Invoer 2 2 56 3" xfId="8548"/>
    <cellStyle name="Invoer 2 2 56 4" xfId="8549"/>
    <cellStyle name="Invoer 2 2 56 4 2" xfId="8550"/>
    <cellStyle name="Invoer 2 2 56 5" xfId="8551"/>
    <cellStyle name="Invoer 2 2 56 6" xfId="8552"/>
    <cellStyle name="Invoer 2 2 56 7" xfId="8553"/>
    <cellStyle name="Invoer 2 2 57" xfId="8554"/>
    <cellStyle name="Invoer 2 2 57 2" xfId="8555"/>
    <cellStyle name="Invoer 2 2 57 2 2" xfId="8556"/>
    <cellStyle name="Invoer 2 2 57 2 3" xfId="8557"/>
    <cellStyle name="Invoer 2 2 57 2 3 2" xfId="8558"/>
    <cellStyle name="Invoer 2 2 57 2 4" xfId="8559"/>
    <cellStyle name="Invoer 2 2 57 2 5" xfId="8560"/>
    <cellStyle name="Invoer 2 2 57 2 6" xfId="8561"/>
    <cellStyle name="Invoer 2 2 57 3" xfId="8562"/>
    <cellStyle name="Invoer 2 2 57 4" xfId="8563"/>
    <cellStyle name="Invoer 2 2 57 4 2" xfId="8564"/>
    <cellStyle name="Invoer 2 2 57 5" xfId="8565"/>
    <cellStyle name="Invoer 2 2 57 6" xfId="8566"/>
    <cellStyle name="Invoer 2 2 57 7" xfId="8567"/>
    <cellStyle name="Invoer 2 2 58" xfId="8568"/>
    <cellStyle name="Invoer 2 2 58 2" xfId="8569"/>
    <cellStyle name="Invoer 2 2 58 2 2" xfId="8570"/>
    <cellStyle name="Invoer 2 2 58 2 3" xfId="8571"/>
    <cellStyle name="Invoer 2 2 58 2 3 2" xfId="8572"/>
    <cellStyle name="Invoer 2 2 58 2 4" xfId="8573"/>
    <cellStyle name="Invoer 2 2 58 2 5" xfId="8574"/>
    <cellStyle name="Invoer 2 2 58 2 6" xfId="8575"/>
    <cellStyle name="Invoer 2 2 58 3" xfId="8576"/>
    <cellStyle name="Invoer 2 2 58 4" xfId="8577"/>
    <cellStyle name="Invoer 2 2 58 4 2" xfId="8578"/>
    <cellStyle name="Invoer 2 2 58 5" xfId="8579"/>
    <cellStyle name="Invoer 2 2 58 6" xfId="8580"/>
    <cellStyle name="Invoer 2 2 58 7" xfId="8581"/>
    <cellStyle name="Invoer 2 2 59" xfId="8582"/>
    <cellStyle name="Invoer 2 2 59 2" xfId="8583"/>
    <cellStyle name="Invoer 2 2 59 2 2" xfId="8584"/>
    <cellStyle name="Invoer 2 2 59 2 3" xfId="8585"/>
    <cellStyle name="Invoer 2 2 59 2 3 2" xfId="8586"/>
    <cellStyle name="Invoer 2 2 59 2 4" xfId="8587"/>
    <cellStyle name="Invoer 2 2 59 2 5" xfId="8588"/>
    <cellStyle name="Invoer 2 2 59 2 6" xfId="8589"/>
    <cellStyle name="Invoer 2 2 59 3" xfId="8590"/>
    <cellStyle name="Invoer 2 2 59 4" xfId="8591"/>
    <cellStyle name="Invoer 2 2 59 4 2" xfId="8592"/>
    <cellStyle name="Invoer 2 2 59 5" xfId="8593"/>
    <cellStyle name="Invoer 2 2 59 6" xfId="8594"/>
    <cellStyle name="Invoer 2 2 59 7" xfId="8595"/>
    <cellStyle name="Invoer 2 2 6" xfId="8596"/>
    <cellStyle name="Invoer 2 2 6 2" xfId="8597"/>
    <cellStyle name="Invoer 2 2 6 2 2" xfId="8598"/>
    <cellStyle name="Invoer 2 2 6 2 3" xfId="8599"/>
    <cellStyle name="Invoer 2 2 6 2 3 2" xfId="8600"/>
    <cellStyle name="Invoer 2 2 6 2 4" xfId="8601"/>
    <cellStyle name="Invoer 2 2 6 2 5" xfId="8602"/>
    <cellStyle name="Invoer 2 2 6 2 6" xfId="8603"/>
    <cellStyle name="Invoer 2 2 6 3" xfId="8604"/>
    <cellStyle name="Invoer 2 2 6 4" xfId="8605"/>
    <cellStyle name="Invoer 2 2 6 4 2" xfId="8606"/>
    <cellStyle name="Invoer 2 2 6 5" xfId="8607"/>
    <cellStyle name="Invoer 2 2 6 6" xfId="8608"/>
    <cellStyle name="Invoer 2 2 6 7" xfId="8609"/>
    <cellStyle name="Invoer 2 2 60" xfId="8610"/>
    <cellStyle name="Invoer 2 2 60 2" xfId="8611"/>
    <cellStyle name="Invoer 2 2 60 2 2" xfId="8612"/>
    <cellStyle name="Invoer 2 2 60 2 3" xfId="8613"/>
    <cellStyle name="Invoer 2 2 60 2 3 2" xfId="8614"/>
    <cellStyle name="Invoer 2 2 60 2 4" xfId="8615"/>
    <cellStyle name="Invoer 2 2 60 2 5" xfId="8616"/>
    <cellStyle name="Invoer 2 2 60 2 6" xfId="8617"/>
    <cellStyle name="Invoer 2 2 60 3" xfId="8618"/>
    <cellStyle name="Invoer 2 2 60 4" xfId="8619"/>
    <cellStyle name="Invoer 2 2 60 4 2" xfId="8620"/>
    <cellStyle name="Invoer 2 2 60 5" xfId="8621"/>
    <cellStyle name="Invoer 2 2 60 6" xfId="8622"/>
    <cellStyle name="Invoer 2 2 60 7" xfId="8623"/>
    <cellStyle name="Invoer 2 2 61" xfId="8624"/>
    <cellStyle name="Invoer 2 2 61 2" xfId="8625"/>
    <cellStyle name="Invoer 2 2 61 2 2" xfId="8626"/>
    <cellStyle name="Invoer 2 2 61 2 3" xfId="8627"/>
    <cellStyle name="Invoer 2 2 61 2 3 2" xfId="8628"/>
    <cellStyle name="Invoer 2 2 61 2 4" xfId="8629"/>
    <cellStyle name="Invoer 2 2 61 2 5" xfId="8630"/>
    <cellStyle name="Invoer 2 2 61 2 6" xfId="8631"/>
    <cellStyle name="Invoer 2 2 61 3" xfId="8632"/>
    <cellStyle name="Invoer 2 2 61 4" xfId="8633"/>
    <cellStyle name="Invoer 2 2 61 4 2" xfId="8634"/>
    <cellStyle name="Invoer 2 2 61 5" xfId="8635"/>
    <cellStyle name="Invoer 2 2 61 6" xfId="8636"/>
    <cellStyle name="Invoer 2 2 61 7" xfId="8637"/>
    <cellStyle name="Invoer 2 2 62" xfId="8638"/>
    <cellStyle name="Invoer 2 2 62 2" xfId="8639"/>
    <cellStyle name="Invoer 2 2 62 2 2" xfId="8640"/>
    <cellStyle name="Invoer 2 2 62 2 3" xfId="8641"/>
    <cellStyle name="Invoer 2 2 62 2 3 2" xfId="8642"/>
    <cellStyle name="Invoer 2 2 62 2 4" xfId="8643"/>
    <cellStyle name="Invoer 2 2 62 2 5" xfId="8644"/>
    <cellStyle name="Invoer 2 2 62 2 6" xfId="8645"/>
    <cellStyle name="Invoer 2 2 62 3" xfId="8646"/>
    <cellStyle name="Invoer 2 2 62 4" xfId="8647"/>
    <cellStyle name="Invoer 2 2 62 4 2" xfId="8648"/>
    <cellStyle name="Invoer 2 2 62 5" xfId="8649"/>
    <cellStyle name="Invoer 2 2 62 6" xfId="8650"/>
    <cellStyle name="Invoer 2 2 62 7" xfId="8651"/>
    <cellStyle name="Invoer 2 2 63" xfId="8652"/>
    <cellStyle name="Invoer 2 2 63 2" xfId="8653"/>
    <cellStyle name="Invoer 2 2 63 2 2" xfId="8654"/>
    <cellStyle name="Invoer 2 2 63 2 3" xfId="8655"/>
    <cellStyle name="Invoer 2 2 63 2 3 2" xfId="8656"/>
    <cellStyle name="Invoer 2 2 63 2 4" xfId="8657"/>
    <cellStyle name="Invoer 2 2 63 2 5" xfId="8658"/>
    <cellStyle name="Invoer 2 2 63 2 6" xfId="8659"/>
    <cellStyle name="Invoer 2 2 63 3" xfId="8660"/>
    <cellStyle name="Invoer 2 2 63 4" xfId="8661"/>
    <cellStyle name="Invoer 2 2 63 4 2" xfId="8662"/>
    <cellStyle name="Invoer 2 2 63 5" xfId="8663"/>
    <cellStyle name="Invoer 2 2 63 6" xfId="8664"/>
    <cellStyle name="Invoer 2 2 63 7" xfId="8665"/>
    <cellStyle name="Invoer 2 2 64" xfId="8666"/>
    <cellStyle name="Invoer 2 2 64 2" xfId="8667"/>
    <cellStyle name="Invoer 2 2 64 2 2" xfId="8668"/>
    <cellStyle name="Invoer 2 2 64 2 3" xfId="8669"/>
    <cellStyle name="Invoer 2 2 64 2 3 2" xfId="8670"/>
    <cellStyle name="Invoer 2 2 64 2 4" xfId="8671"/>
    <cellStyle name="Invoer 2 2 64 2 5" xfId="8672"/>
    <cellStyle name="Invoer 2 2 64 2 6" xfId="8673"/>
    <cellStyle name="Invoer 2 2 64 3" xfId="8674"/>
    <cellStyle name="Invoer 2 2 64 4" xfId="8675"/>
    <cellStyle name="Invoer 2 2 64 4 2" xfId="8676"/>
    <cellStyle name="Invoer 2 2 64 5" xfId="8677"/>
    <cellStyle name="Invoer 2 2 64 6" xfId="8678"/>
    <cellStyle name="Invoer 2 2 64 7" xfId="8679"/>
    <cellStyle name="Invoer 2 2 65" xfId="8680"/>
    <cellStyle name="Invoer 2 2 65 2" xfId="8681"/>
    <cellStyle name="Invoer 2 2 65 2 2" xfId="8682"/>
    <cellStyle name="Invoer 2 2 65 2 3" xfId="8683"/>
    <cellStyle name="Invoer 2 2 65 2 3 2" xfId="8684"/>
    <cellStyle name="Invoer 2 2 65 2 4" xfId="8685"/>
    <cellStyle name="Invoer 2 2 65 2 5" xfId="8686"/>
    <cellStyle name="Invoer 2 2 65 2 6" xfId="8687"/>
    <cellStyle name="Invoer 2 2 65 3" xfId="8688"/>
    <cellStyle name="Invoer 2 2 65 4" xfId="8689"/>
    <cellStyle name="Invoer 2 2 65 4 2" xfId="8690"/>
    <cellStyle name="Invoer 2 2 65 5" xfId="8691"/>
    <cellStyle name="Invoer 2 2 65 6" xfId="8692"/>
    <cellStyle name="Invoer 2 2 65 7" xfId="8693"/>
    <cellStyle name="Invoer 2 2 66" xfId="8694"/>
    <cellStyle name="Invoer 2 2 66 2" xfId="8695"/>
    <cellStyle name="Invoer 2 2 66 2 2" xfId="8696"/>
    <cellStyle name="Invoer 2 2 66 2 3" xfId="8697"/>
    <cellStyle name="Invoer 2 2 66 2 3 2" xfId="8698"/>
    <cellStyle name="Invoer 2 2 66 2 4" xfId="8699"/>
    <cellStyle name="Invoer 2 2 66 2 5" xfId="8700"/>
    <cellStyle name="Invoer 2 2 66 2 6" xfId="8701"/>
    <cellStyle name="Invoer 2 2 66 3" xfId="8702"/>
    <cellStyle name="Invoer 2 2 66 4" xfId="8703"/>
    <cellStyle name="Invoer 2 2 66 4 2" xfId="8704"/>
    <cellStyle name="Invoer 2 2 66 5" xfId="8705"/>
    <cellStyle name="Invoer 2 2 66 6" xfId="8706"/>
    <cellStyle name="Invoer 2 2 66 7" xfId="8707"/>
    <cellStyle name="Invoer 2 2 67" xfId="8708"/>
    <cellStyle name="Invoer 2 2 67 2" xfId="8709"/>
    <cellStyle name="Invoer 2 2 67 2 2" xfId="8710"/>
    <cellStyle name="Invoer 2 2 67 2 3" xfId="8711"/>
    <cellStyle name="Invoer 2 2 67 2 3 2" xfId="8712"/>
    <cellStyle name="Invoer 2 2 67 2 4" xfId="8713"/>
    <cellStyle name="Invoer 2 2 67 2 5" xfId="8714"/>
    <cellStyle name="Invoer 2 2 67 2 6" xfId="8715"/>
    <cellStyle name="Invoer 2 2 67 3" xfId="8716"/>
    <cellStyle name="Invoer 2 2 67 4" xfId="8717"/>
    <cellStyle name="Invoer 2 2 67 4 2" xfId="8718"/>
    <cellStyle name="Invoer 2 2 67 5" xfId="8719"/>
    <cellStyle name="Invoer 2 2 67 6" xfId="8720"/>
    <cellStyle name="Invoer 2 2 67 7" xfId="8721"/>
    <cellStyle name="Invoer 2 2 68" xfId="8722"/>
    <cellStyle name="Invoer 2 2 68 2" xfId="8723"/>
    <cellStyle name="Invoer 2 2 68 2 2" xfId="8724"/>
    <cellStyle name="Invoer 2 2 68 2 3" xfId="8725"/>
    <cellStyle name="Invoer 2 2 68 2 3 2" xfId="8726"/>
    <cellStyle name="Invoer 2 2 68 2 4" xfId="8727"/>
    <cellStyle name="Invoer 2 2 68 2 5" xfId="8728"/>
    <cellStyle name="Invoer 2 2 68 2 6" xfId="8729"/>
    <cellStyle name="Invoer 2 2 68 3" xfId="8730"/>
    <cellStyle name="Invoer 2 2 68 4" xfId="8731"/>
    <cellStyle name="Invoer 2 2 68 4 2" xfId="8732"/>
    <cellStyle name="Invoer 2 2 68 5" xfId="8733"/>
    <cellStyle name="Invoer 2 2 68 6" xfId="8734"/>
    <cellStyle name="Invoer 2 2 68 7" xfId="8735"/>
    <cellStyle name="Invoer 2 2 69" xfId="8736"/>
    <cellStyle name="Invoer 2 2 69 2" xfId="8737"/>
    <cellStyle name="Invoer 2 2 69 2 2" xfId="8738"/>
    <cellStyle name="Invoer 2 2 69 2 3" xfId="8739"/>
    <cellStyle name="Invoer 2 2 69 2 3 2" xfId="8740"/>
    <cellStyle name="Invoer 2 2 69 2 4" xfId="8741"/>
    <cellStyle name="Invoer 2 2 69 2 5" xfId="8742"/>
    <cellStyle name="Invoer 2 2 69 2 6" xfId="8743"/>
    <cellStyle name="Invoer 2 2 69 3" xfId="8744"/>
    <cellStyle name="Invoer 2 2 69 4" xfId="8745"/>
    <cellStyle name="Invoer 2 2 69 4 2" xfId="8746"/>
    <cellStyle name="Invoer 2 2 69 5" xfId="8747"/>
    <cellStyle name="Invoer 2 2 69 6" xfId="8748"/>
    <cellStyle name="Invoer 2 2 69 7" xfId="8749"/>
    <cellStyle name="Invoer 2 2 7" xfId="8750"/>
    <cellStyle name="Invoer 2 2 7 2" xfId="8751"/>
    <cellStyle name="Invoer 2 2 7 2 2" xfId="8752"/>
    <cellStyle name="Invoer 2 2 7 2 3" xfId="8753"/>
    <cellStyle name="Invoer 2 2 7 2 3 2" xfId="8754"/>
    <cellStyle name="Invoer 2 2 7 2 4" xfId="8755"/>
    <cellStyle name="Invoer 2 2 7 2 5" xfId="8756"/>
    <cellStyle name="Invoer 2 2 7 2 6" xfId="8757"/>
    <cellStyle name="Invoer 2 2 7 3" xfId="8758"/>
    <cellStyle name="Invoer 2 2 7 4" xfId="8759"/>
    <cellStyle name="Invoer 2 2 7 4 2" xfId="8760"/>
    <cellStyle name="Invoer 2 2 7 5" xfId="8761"/>
    <cellStyle name="Invoer 2 2 7 6" xfId="8762"/>
    <cellStyle name="Invoer 2 2 7 7" xfId="8763"/>
    <cellStyle name="Invoer 2 2 70" xfId="8764"/>
    <cellStyle name="Invoer 2 2 70 2" xfId="8765"/>
    <cellStyle name="Invoer 2 2 70 2 2" xfId="8766"/>
    <cellStyle name="Invoer 2 2 70 2 3" xfId="8767"/>
    <cellStyle name="Invoer 2 2 70 2 3 2" xfId="8768"/>
    <cellStyle name="Invoer 2 2 70 2 4" xfId="8769"/>
    <cellStyle name="Invoer 2 2 70 2 5" xfId="8770"/>
    <cellStyle name="Invoer 2 2 70 2 6" xfId="8771"/>
    <cellStyle name="Invoer 2 2 70 3" xfId="8772"/>
    <cellStyle name="Invoer 2 2 70 4" xfId="8773"/>
    <cellStyle name="Invoer 2 2 70 4 2" xfId="8774"/>
    <cellStyle name="Invoer 2 2 70 5" xfId="8775"/>
    <cellStyle name="Invoer 2 2 70 6" xfId="8776"/>
    <cellStyle name="Invoer 2 2 70 7" xfId="8777"/>
    <cellStyle name="Invoer 2 2 71" xfId="8778"/>
    <cellStyle name="Invoer 2 2 71 2" xfId="8779"/>
    <cellStyle name="Invoer 2 2 71 2 2" xfId="8780"/>
    <cellStyle name="Invoer 2 2 71 2 3" xfId="8781"/>
    <cellStyle name="Invoer 2 2 71 2 3 2" xfId="8782"/>
    <cellStyle name="Invoer 2 2 71 2 4" xfId="8783"/>
    <cellStyle name="Invoer 2 2 71 2 5" xfId="8784"/>
    <cellStyle name="Invoer 2 2 71 2 6" xfId="8785"/>
    <cellStyle name="Invoer 2 2 71 3" xfId="8786"/>
    <cellStyle name="Invoer 2 2 71 4" xfId="8787"/>
    <cellStyle name="Invoer 2 2 71 4 2" xfId="8788"/>
    <cellStyle name="Invoer 2 2 71 5" xfId="8789"/>
    <cellStyle name="Invoer 2 2 71 6" xfId="8790"/>
    <cellStyle name="Invoer 2 2 71 7" xfId="8791"/>
    <cellStyle name="Invoer 2 2 72" xfId="8792"/>
    <cellStyle name="Invoer 2 2 72 2" xfId="8793"/>
    <cellStyle name="Invoer 2 2 72 2 2" xfId="8794"/>
    <cellStyle name="Invoer 2 2 72 2 3" xfId="8795"/>
    <cellStyle name="Invoer 2 2 72 2 3 2" xfId="8796"/>
    <cellStyle name="Invoer 2 2 72 2 4" xfId="8797"/>
    <cellStyle name="Invoer 2 2 72 2 5" xfId="8798"/>
    <cellStyle name="Invoer 2 2 72 2 6" xfId="8799"/>
    <cellStyle name="Invoer 2 2 72 3" xfId="8800"/>
    <cellStyle name="Invoer 2 2 72 4" xfId="8801"/>
    <cellStyle name="Invoer 2 2 72 4 2" xfId="8802"/>
    <cellStyle name="Invoer 2 2 72 5" xfId="8803"/>
    <cellStyle name="Invoer 2 2 72 6" xfId="8804"/>
    <cellStyle name="Invoer 2 2 72 7" xfId="8805"/>
    <cellStyle name="Invoer 2 2 73" xfId="8806"/>
    <cellStyle name="Invoer 2 2 73 2" xfId="8807"/>
    <cellStyle name="Invoer 2 2 73 2 2" xfId="8808"/>
    <cellStyle name="Invoer 2 2 73 2 3" xfId="8809"/>
    <cellStyle name="Invoer 2 2 73 2 3 2" xfId="8810"/>
    <cellStyle name="Invoer 2 2 73 2 4" xfId="8811"/>
    <cellStyle name="Invoer 2 2 73 2 5" xfId="8812"/>
    <cellStyle name="Invoer 2 2 73 2 6" xfId="8813"/>
    <cellStyle name="Invoer 2 2 73 3" xfId="8814"/>
    <cellStyle name="Invoer 2 2 73 4" xfId="8815"/>
    <cellStyle name="Invoer 2 2 73 4 2" xfId="8816"/>
    <cellStyle name="Invoer 2 2 73 5" xfId="8817"/>
    <cellStyle name="Invoer 2 2 73 6" xfId="8818"/>
    <cellStyle name="Invoer 2 2 73 7" xfId="8819"/>
    <cellStyle name="Invoer 2 2 74" xfId="8820"/>
    <cellStyle name="Invoer 2 2 74 2" xfId="8821"/>
    <cellStyle name="Invoer 2 2 74 2 2" xfId="8822"/>
    <cellStyle name="Invoer 2 2 74 2 3" xfId="8823"/>
    <cellStyle name="Invoer 2 2 74 2 3 2" xfId="8824"/>
    <cellStyle name="Invoer 2 2 74 2 4" xfId="8825"/>
    <cellStyle name="Invoer 2 2 74 2 5" xfId="8826"/>
    <cellStyle name="Invoer 2 2 74 2 6" xfId="8827"/>
    <cellStyle name="Invoer 2 2 74 3" xfId="8828"/>
    <cellStyle name="Invoer 2 2 74 4" xfId="8829"/>
    <cellStyle name="Invoer 2 2 74 4 2" xfId="8830"/>
    <cellStyle name="Invoer 2 2 74 5" xfId="8831"/>
    <cellStyle name="Invoer 2 2 74 6" xfId="8832"/>
    <cellStyle name="Invoer 2 2 74 7" xfId="8833"/>
    <cellStyle name="Invoer 2 2 75" xfId="8834"/>
    <cellStyle name="Invoer 2 2 75 2" xfId="8835"/>
    <cellStyle name="Invoer 2 2 75 2 2" xfId="8836"/>
    <cellStyle name="Invoer 2 2 75 2 3" xfId="8837"/>
    <cellStyle name="Invoer 2 2 75 2 3 2" xfId="8838"/>
    <cellStyle name="Invoer 2 2 75 2 4" xfId="8839"/>
    <cellStyle name="Invoer 2 2 75 2 5" xfId="8840"/>
    <cellStyle name="Invoer 2 2 75 2 6" xfId="8841"/>
    <cellStyle name="Invoer 2 2 75 3" xfId="8842"/>
    <cellStyle name="Invoer 2 2 75 4" xfId="8843"/>
    <cellStyle name="Invoer 2 2 75 4 2" xfId="8844"/>
    <cellStyle name="Invoer 2 2 75 5" xfId="8845"/>
    <cellStyle name="Invoer 2 2 75 6" xfId="8846"/>
    <cellStyle name="Invoer 2 2 75 7" xfId="8847"/>
    <cellStyle name="Invoer 2 2 76" xfId="8848"/>
    <cellStyle name="Invoer 2 2 76 2" xfId="8849"/>
    <cellStyle name="Invoer 2 2 76 2 2" xfId="8850"/>
    <cellStyle name="Invoer 2 2 76 2 3" xfId="8851"/>
    <cellStyle name="Invoer 2 2 76 2 3 2" xfId="8852"/>
    <cellStyle name="Invoer 2 2 76 2 4" xfId="8853"/>
    <cellStyle name="Invoer 2 2 76 2 5" xfId="8854"/>
    <cellStyle name="Invoer 2 2 76 2 6" xfId="8855"/>
    <cellStyle name="Invoer 2 2 76 3" xfId="8856"/>
    <cellStyle name="Invoer 2 2 76 4" xfId="8857"/>
    <cellStyle name="Invoer 2 2 76 4 2" xfId="8858"/>
    <cellStyle name="Invoer 2 2 76 5" xfId="8859"/>
    <cellStyle name="Invoer 2 2 76 6" xfId="8860"/>
    <cellStyle name="Invoer 2 2 76 7" xfId="8861"/>
    <cellStyle name="Invoer 2 2 77" xfId="8862"/>
    <cellStyle name="Invoer 2 2 77 2" xfId="8863"/>
    <cellStyle name="Invoer 2 2 77 2 2" xfId="8864"/>
    <cellStyle name="Invoer 2 2 77 2 3" xfId="8865"/>
    <cellStyle name="Invoer 2 2 77 2 3 2" xfId="8866"/>
    <cellStyle name="Invoer 2 2 77 2 4" xfId="8867"/>
    <cellStyle name="Invoer 2 2 77 2 5" xfId="8868"/>
    <cellStyle name="Invoer 2 2 77 2 6" xfId="8869"/>
    <cellStyle name="Invoer 2 2 77 3" xfId="8870"/>
    <cellStyle name="Invoer 2 2 77 4" xfId="8871"/>
    <cellStyle name="Invoer 2 2 77 4 2" xfId="8872"/>
    <cellStyle name="Invoer 2 2 77 5" xfId="8873"/>
    <cellStyle name="Invoer 2 2 77 6" xfId="8874"/>
    <cellStyle name="Invoer 2 2 77 7" xfId="8875"/>
    <cellStyle name="Invoer 2 2 78" xfId="8876"/>
    <cellStyle name="Invoer 2 2 78 2" xfId="8877"/>
    <cellStyle name="Invoer 2 2 78 2 2" xfId="8878"/>
    <cellStyle name="Invoer 2 2 78 2 3" xfId="8879"/>
    <cellStyle name="Invoer 2 2 78 2 3 2" xfId="8880"/>
    <cellStyle name="Invoer 2 2 78 2 4" xfId="8881"/>
    <cellStyle name="Invoer 2 2 78 2 5" xfId="8882"/>
    <cellStyle name="Invoer 2 2 78 2 6" xfId="8883"/>
    <cellStyle name="Invoer 2 2 78 3" xfId="8884"/>
    <cellStyle name="Invoer 2 2 78 4" xfId="8885"/>
    <cellStyle name="Invoer 2 2 78 4 2" xfId="8886"/>
    <cellStyle name="Invoer 2 2 78 5" xfId="8887"/>
    <cellStyle name="Invoer 2 2 78 6" xfId="8888"/>
    <cellStyle name="Invoer 2 2 78 7" xfId="8889"/>
    <cellStyle name="Invoer 2 2 79" xfId="8890"/>
    <cellStyle name="Invoer 2 2 79 2" xfId="8891"/>
    <cellStyle name="Invoer 2 2 79 2 2" xfId="8892"/>
    <cellStyle name="Invoer 2 2 79 2 3" xfId="8893"/>
    <cellStyle name="Invoer 2 2 79 2 3 2" xfId="8894"/>
    <cellStyle name="Invoer 2 2 79 2 4" xfId="8895"/>
    <cellStyle name="Invoer 2 2 79 2 5" xfId="8896"/>
    <cellStyle name="Invoer 2 2 79 2 6" xfId="8897"/>
    <cellStyle name="Invoer 2 2 79 3" xfId="8898"/>
    <cellStyle name="Invoer 2 2 79 4" xfId="8899"/>
    <cellStyle name="Invoer 2 2 79 4 2" xfId="8900"/>
    <cellStyle name="Invoer 2 2 79 5" xfId="8901"/>
    <cellStyle name="Invoer 2 2 79 6" xfId="8902"/>
    <cellStyle name="Invoer 2 2 79 7" xfId="8903"/>
    <cellStyle name="Invoer 2 2 8" xfId="8904"/>
    <cellStyle name="Invoer 2 2 8 2" xfId="8905"/>
    <cellStyle name="Invoer 2 2 8 2 2" xfId="8906"/>
    <cellStyle name="Invoer 2 2 8 2 3" xfId="8907"/>
    <cellStyle name="Invoer 2 2 8 2 3 2" xfId="8908"/>
    <cellStyle name="Invoer 2 2 8 2 4" xfId="8909"/>
    <cellStyle name="Invoer 2 2 8 2 5" xfId="8910"/>
    <cellStyle name="Invoer 2 2 8 2 6" xfId="8911"/>
    <cellStyle name="Invoer 2 2 8 3" xfId="8912"/>
    <cellStyle name="Invoer 2 2 8 4" xfId="8913"/>
    <cellStyle name="Invoer 2 2 8 4 2" xfId="8914"/>
    <cellStyle name="Invoer 2 2 8 5" xfId="8915"/>
    <cellStyle name="Invoer 2 2 8 6" xfId="8916"/>
    <cellStyle name="Invoer 2 2 8 7" xfId="8917"/>
    <cellStyle name="Invoer 2 2 80" xfId="8918"/>
    <cellStyle name="Invoer 2 2 80 2" xfId="8919"/>
    <cellStyle name="Invoer 2 2 80 3" xfId="8920"/>
    <cellStyle name="Invoer 2 2 80 3 2" xfId="8921"/>
    <cellStyle name="Invoer 2 2 80 4" xfId="8922"/>
    <cellStyle name="Invoer 2 2 80 5" xfId="8923"/>
    <cellStyle name="Invoer 2 2 80 6" xfId="8924"/>
    <cellStyle name="Invoer 2 2 81" xfId="8925"/>
    <cellStyle name="Invoer 2 2 82" xfId="8926"/>
    <cellStyle name="Invoer 2 2 82 2" xfId="8927"/>
    <cellStyle name="Invoer 2 2 83" xfId="8928"/>
    <cellStyle name="Invoer 2 2 84" xfId="8929"/>
    <cellStyle name="Invoer 2 2 85" xfId="8930"/>
    <cellStyle name="Invoer 2 2 9" xfId="8931"/>
    <cellStyle name="Invoer 2 2 9 2" xfId="8932"/>
    <cellStyle name="Invoer 2 2 9 2 2" xfId="8933"/>
    <cellStyle name="Invoer 2 2 9 2 3" xfId="8934"/>
    <cellStyle name="Invoer 2 2 9 2 3 2" xfId="8935"/>
    <cellStyle name="Invoer 2 2 9 2 4" xfId="8936"/>
    <cellStyle name="Invoer 2 2 9 2 5" xfId="8937"/>
    <cellStyle name="Invoer 2 2 9 2 6" xfId="8938"/>
    <cellStyle name="Invoer 2 2 9 3" xfId="8939"/>
    <cellStyle name="Invoer 2 2 9 4" xfId="8940"/>
    <cellStyle name="Invoer 2 2 9 4 2" xfId="8941"/>
    <cellStyle name="Invoer 2 2 9 5" xfId="8942"/>
    <cellStyle name="Invoer 2 2 9 6" xfId="8943"/>
    <cellStyle name="Invoer 2 2 9 7" xfId="8944"/>
    <cellStyle name="Invoer 2 20" xfId="8945"/>
    <cellStyle name="Invoer 2 20 2" xfId="8946"/>
    <cellStyle name="Invoer 2 21" xfId="8947"/>
    <cellStyle name="Invoer 2 22" xfId="8948"/>
    <cellStyle name="Invoer 2 23" xfId="8949"/>
    <cellStyle name="Invoer 2 3" xfId="8950"/>
    <cellStyle name="Invoer 2 3 2" xfId="8951"/>
    <cellStyle name="Invoer 2 3 2 2" xfId="8952"/>
    <cellStyle name="Invoer 2 3 2 3" xfId="8953"/>
    <cellStyle name="Invoer 2 3 2 3 2" xfId="8954"/>
    <cellStyle name="Invoer 2 3 2 4" xfId="8955"/>
    <cellStyle name="Invoer 2 3 2 5" xfId="8956"/>
    <cellStyle name="Invoer 2 3 2 6" xfId="8957"/>
    <cellStyle name="Invoer 2 3 3" xfId="8958"/>
    <cellStyle name="Invoer 2 3 4" xfId="8959"/>
    <cellStyle name="Invoer 2 3 4 2" xfId="8960"/>
    <cellStyle name="Invoer 2 3 5" xfId="8961"/>
    <cellStyle name="Invoer 2 3 6" xfId="8962"/>
    <cellStyle name="Invoer 2 3 7" xfId="8963"/>
    <cellStyle name="Invoer 2 4" xfId="8964"/>
    <cellStyle name="Invoer 2 4 2" xfId="8965"/>
    <cellStyle name="Invoer 2 4 2 2" xfId="8966"/>
    <cellStyle name="Invoer 2 4 2 3" xfId="8967"/>
    <cellStyle name="Invoer 2 4 2 3 2" xfId="8968"/>
    <cellStyle name="Invoer 2 4 2 4" xfId="8969"/>
    <cellStyle name="Invoer 2 4 2 5" xfId="8970"/>
    <cellStyle name="Invoer 2 4 2 6" xfId="8971"/>
    <cellStyle name="Invoer 2 4 3" xfId="8972"/>
    <cellStyle name="Invoer 2 4 4" xfId="8973"/>
    <cellStyle name="Invoer 2 4 4 2" xfId="8974"/>
    <cellStyle name="Invoer 2 4 5" xfId="8975"/>
    <cellStyle name="Invoer 2 4 6" xfId="8976"/>
    <cellStyle name="Invoer 2 4 7" xfId="8977"/>
    <cellStyle name="Invoer 2 5" xfId="8978"/>
    <cellStyle name="Invoer 2 5 2" xfId="8979"/>
    <cellStyle name="Invoer 2 5 2 2" xfId="8980"/>
    <cellStyle name="Invoer 2 5 2 3" xfId="8981"/>
    <cellStyle name="Invoer 2 5 2 3 2" xfId="8982"/>
    <cellStyle name="Invoer 2 5 2 4" xfId="8983"/>
    <cellStyle name="Invoer 2 5 2 5" xfId="8984"/>
    <cellStyle name="Invoer 2 5 2 6" xfId="8985"/>
    <cellStyle name="Invoer 2 5 3" xfId="8986"/>
    <cellStyle name="Invoer 2 5 4" xfId="8987"/>
    <cellStyle name="Invoer 2 5 4 2" xfId="8988"/>
    <cellStyle name="Invoer 2 5 5" xfId="8989"/>
    <cellStyle name="Invoer 2 5 6" xfId="8990"/>
    <cellStyle name="Invoer 2 5 7" xfId="8991"/>
    <cellStyle name="Invoer 2 6" xfId="8992"/>
    <cellStyle name="Invoer 2 6 2" xfId="8993"/>
    <cellStyle name="Invoer 2 6 2 2" xfId="8994"/>
    <cellStyle name="Invoer 2 6 2 3" xfId="8995"/>
    <cellStyle name="Invoer 2 6 2 3 2" xfId="8996"/>
    <cellStyle name="Invoer 2 6 2 4" xfId="8997"/>
    <cellStyle name="Invoer 2 6 2 5" xfId="8998"/>
    <cellStyle name="Invoer 2 6 2 6" xfId="8999"/>
    <cellStyle name="Invoer 2 6 3" xfId="9000"/>
    <cellStyle name="Invoer 2 6 4" xfId="9001"/>
    <cellStyle name="Invoer 2 6 4 2" xfId="9002"/>
    <cellStyle name="Invoer 2 6 5" xfId="9003"/>
    <cellStyle name="Invoer 2 6 6" xfId="9004"/>
    <cellStyle name="Invoer 2 6 7" xfId="9005"/>
    <cellStyle name="Invoer 2 7" xfId="9006"/>
    <cellStyle name="Invoer 2 7 2" xfId="9007"/>
    <cellStyle name="Invoer 2 7 2 2" xfId="9008"/>
    <cellStyle name="Invoer 2 7 2 3" xfId="9009"/>
    <cellStyle name="Invoer 2 7 2 3 2" xfId="9010"/>
    <cellStyle name="Invoer 2 7 2 4" xfId="9011"/>
    <cellStyle name="Invoer 2 7 2 5" xfId="9012"/>
    <cellStyle name="Invoer 2 7 2 6" xfId="9013"/>
    <cellStyle name="Invoer 2 7 3" xfId="9014"/>
    <cellStyle name="Invoer 2 7 4" xfId="9015"/>
    <cellStyle name="Invoer 2 7 4 2" xfId="9016"/>
    <cellStyle name="Invoer 2 7 5" xfId="9017"/>
    <cellStyle name="Invoer 2 7 6" xfId="9018"/>
    <cellStyle name="Invoer 2 7 7" xfId="9019"/>
    <cellStyle name="Invoer 2 8" xfId="9020"/>
    <cellStyle name="Invoer 2 8 2" xfId="9021"/>
    <cellStyle name="Invoer 2 8 2 2" xfId="9022"/>
    <cellStyle name="Invoer 2 8 2 3" xfId="9023"/>
    <cellStyle name="Invoer 2 8 2 3 2" xfId="9024"/>
    <cellStyle name="Invoer 2 8 2 4" xfId="9025"/>
    <cellStyle name="Invoer 2 8 2 5" xfId="9026"/>
    <cellStyle name="Invoer 2 8 2 6" xfId="9027"/>
    <cellStyle name="Invoer 2 8 3" xfId="9028"/>
    <cellStyle name="Invoer 2 8 4" xfId="9029"/>
    <cellStyle name="Invoer 2 8 4 2" xfId="9030"/>
    <cellStyle name="Invoer 2 8 5" xfId="9031"/>
    <cellStyle name="Invoer 2 8 6" xfId="9032"/>
    <cellStyle name="Invoer 2 8 7" xfId="9033"/>
    <cellStyle name="Invoer 2 9" xfId="9034"/>
    <cellStyle name="Invoer 2 9 2" xfId="9035"/>
    <cellStyle name="Invoer 2 9 2 2" xfId="9036"/>
    <cellStyle name="Invoer 2 9 2 3" xfId="9037"/>
    <cellStyle name="Invoer 2 9 2 3 2" xfId="9038"/>
    <cellStyle name="Invoer 2 9 2 4" xfId="9039"/>
    <cellStyle name="Invoer 2 9 2 5" xfId="9040"/>
    <cellStyle name="Invoer 2 9 2 6" xfId="9041"/>
    <cellStyle name="Invoer 2 9 3" xfId="9042"/>
    <cellStyle name="Invoer 2 9 4" xfId="9043"/>
    <cellStyle name="Invoer 2 9 4 2" xfId="9044"/>
    <cellStyle name="Invoer 2 9 5" xfId="9045"/>
    <cellStyle name="Invoer 2 9 6" xfId="9046"/>
    <cellStyle name="Invoer 2 9 7" xfId="9047"/>
    <cellStyle name="Invoer 3" xfId="9048"/>
    <cellStyle name="Invoer 3 10" xfId="9049"/>
    <cellStyle name="Invoer 3 10 2" xfId="9050"/>
    <cellStyle name="Invoer 3 10 2 2" xfId="9051"/>
    <cellStyle name="Invoer 3 10 2 3" xfId="9052"/>
    <cellStyle name="Invoer 3 10 2 3 2" xfId="9053"/>
    <cellStyle name="Invoer 3 10 2 4" xfId="9054"/>
    <cellStyle name="Invoer 3 10 2 5" xfId="9055"/>
    <cellStyle name="Invoer 3 10 2 6" xfId="9056"/>
    <cellStyle name="Invoer 3 10 3" xfId="9057"/>
    <cellStyle name="Invoer 3 10 4" xfId="9058"/>
    <cellStyle name="Invoer 3 10 4 2" xfId="9059"/>
    <cellStyle name="Invoer 3 10 5" xfId="9060"/>
    <cellStyle name="Invoer 3 10 6" xfId="9061"/>
    <cellStyle name="Invoer 3 10 7" xfId="9062"/>
    <cellStyle name="Invoer 3 11" xfId="9063"/>
    <cellStyle name="Invoer 3 11 2" xfId="9064"/>
    <cellStyle name="Invoer 3 11 2 2" xfId="9065"/>
    <cellStyle name="Invoer 3 11 2 3" xfId="9066"/>
    <cellStyle name="Invoer 3 11 2 3 2" xfId="9067"/>
    <cellStyle name="Invoer 3 11 2 4" xfId="9068"/>
    <cellStyle name="Invoer 3 11 2 5" xfId="9069"/>
    <cellStyle name="Invoer 3 11 2 6" xfId="9070"/>
    <cellStyle name="Invoer 3 11 3" xfId="9071"/>
    <cellStyle name="Invoer 3 11 4" xfId="9072"/>
    <cellStyle name="Invoer 3 11 4 2" xfId="9073"/>
    <cellStyle name="Invoer 3 11 5" xfId="9074"/>
    <cellStyle name="Invoer 3 11 6" xfId="9075"/>
    <cellStyle name="Invoer 3 11 7" xfId="9076"/>
    <cellStyle name="Invoer 3 12" xfId="9077"/>
    <cellStyle name="Invoer 3 12 2" xfId="9078"/>
    <cellStyle name="Invoer 3 12 2 2" xfId="9079"/>
    <cellStyle name="Invoer 3 12 2 3" xfId="9080"/>
    <cellStyle name="Invoer 3 12 2 3 2" xfId="9081"/>
    <cellStyle name="Invoer 3 12 2 4" xfId="9082"/>
    <cellStyle name="Invoer 3 12 2 5" xfId="9083"/>
    <cellStyle name="Invoer 3 12 2 6" xfId="9084"/>
    <cellStyle name="Invoer 3 12 3" xfId="9085"/>
    <cellStyle name="Invoer 3 12 4" xfId="9086"/>
    <cellStyle name="Invoer 3 12 4 2" xfId="9087"/>
    <cellStyle name="Invoer 3 12 5" xfId="9088"/>
    <cellStyle name="Invoer 3 12 6" xfId="9089"/>
    <cellStyle name="Invoer 3 12 7" xfId="9090"/>
    <cellStyle name="Invoer 3 13" xfId="9091"/>
    <cellStyle name="Invoer 3 13 2" xfId="9092"/>
    <cellStyle name="Invoer 3 13 2 2" xfId="9093"/>
    <cellStyle name="Invoer 3 13 2 3" xfId="9094"/>
    <cellStyle name="Invoer 3 13 2 3 2" xfId="9095"/>
    <cellStyle name="Invoer 3 13 2 4" xfId="9096"/>
    <cellStyle name="Invoer 3 13 2 5" xfId="9097"/>
    <cellStyle name="Invoer 3 13 2 6" xfId="9098"/>
    <cellStyle name="Invoer 3 13 3" xfId="9099"/>
    <cellStyle name="Invoer 3 13 4" xfId="9100"/>
    <cellStyle name="Invoer 3 13 4 2" xfId="9101"/>
    <cellStyle name="Invoer 3 13 5" xfId="9102"/>
    <cellStyle name="Invoer 3 13 6" xfId="9103"/>
    <cellStyle name="Invoer 3 13 7" xfId="9104"/>
    <cellStyle name="Invoer 3 14" xfId="9105"/>
    <cellStyle name="Invoer 3 14 2" xfId="9106"/>
    <cellStyle name="Invoer 3 14 2 2" xfId="9107"/>
    <cellStyle name="Invoer 3 14 2 3" xfId="9108"/>
    <cellStyle name="Invoer 3 14 2 3 2" xfId="9109"/>
    <cellStyle name="Invoer 3 14 2 4" xfId="9110"/>
    <cellStyle name="Invoer 3 14 2 5" xfId="9111"/>
    <cellStyle name="Invoer 3 14 2 6" xfId="9112"/>
    <cellStyle name="Invoer 3 14 3" xfId="9113"/>
    <cellStyle name="Invoer 3 14 4" xfId="9114"/>
    <cellStyle name="Invoer 3 14 4 2" xfId="9115"/>
    <cellStyle name="Invoer 3 14 5" xfId="9116"/>
    <cellStyle name="Invoer 3 14 6" xfId="9117"/>
    <cellStyle name="Invoer 3 14 7" xfId="9118"/>
    <cellStyle name="Invoer 3 15" xfId="9119"/>
    <cellStyle name="Invoer 3 15 2" xfId="9120"/>
    <cellStyle name="Invoer 3 15 2 2" xfId="9121"/>
    <cellStyle name="Invoer 3 15 2 3" xfId="9122"/>
    <cellStyle name="Invoer 3 15 2 3 2" xfId="9123"/>
    <cellStyle name="Invoer 3 15 2 4" xfId="9124"/>
    <cellStyle name="Invoer 3 15 2 5" xfId="9125"/>
    <cellStyle name="Invoer 3 15 2 6" xfId="9126"/>
    <cellStyle name="Invoer 3 15 3" xfId="9127"/>
    <cellStyle name="Invoer 3 15 4" xfId="9128"/>
    <cellStyle name="Invoer 3 15 4 2" xfId="9129"/>
    <cellStyle name="Invoer 3 15 5" xfId="9130"/>
    <cellStyle name="Invoer 3 15 6" xfId="9131"/>
    <cellStyle name="Invoer 3 15 7" xfId="9132"/>
    <cellStyle name="Invoer 3 16" xfId="9133"/>
    <cellStyle name="Invoer 3 16 2" xfId="9134"/>
    <cellStyle name="Invoer 3 16 2 2" xfId="9135"/>
    <cellStyle name="Invoer 3 16 2 3" xfId="9136"/>
    <cellStyle name="Invoer 3 16 2 3 2" xfId="9137"/>
    <cellStyle name="Invoer 3 16 2 4" xfId="9138"/>
    <cellStyle name="Invoer 3 16 2 5" xfId="9139"/>
    <cellStyle name="Invoer 3 16 2 6" xfId="9140"/>
    <cellStyle name="Invoer 3 16 3" xfId="9141"/>
    <cellStyle name="Invoer 3 16 4" xfId="9142"/>
    <cellStyle name="Invoer 3 16 4 2" xfId="9143"/>
    <cellStyle name="Invoer 3 16 5" xfId="9144"/>
    <cellStyle name="Invoer 3 16 6" xfId="9145"/>
    <cellStyle name="Invoer 3 16 7" xfId="9146"/>
    <cellStyle name="Invoer 3 17" xfId="9147"/>
    <cellStyle name="Invoer 3 17 2" xfId="9148"/>
    <cellStyle name="Invoer 3 17 2 2" xfId="9149"/>
    <cellStyle name="Invoer 3 17 2 3" xfId="9150"/>
    <cellStyle name="Invoer 3 17 2 3 2" xfId="9151"/>
    <cellStyle name="Invoer 3 17 2 4" xfId="9152"/>
    <cellStyle name="Invoer 3 17 2 5" xfId="9153"/>
    <cellStyle name="Invoer 3 17 2 6" xfId="9154"/>
    <cellStyle name="Invoer 3 17 3" xfId="9155"/>
    <cellStyle name="Invoer 3 17 4" xfId="9156"/>
    <cellStyle name="Invoer 3 17 4 2" xfId="9157"/>
    <cellStyle name="Invoer 3 17 5" xfId="9158"/>
    <cellStyle name="Invoer 3 17 6" xfId="9159"/>
    <cellStyle name="Invoer 3 17 7" xfId="9160"/>
    <cellStyle name="Invoer 3 18" xfId="9161"/>
    <cellStyle name="Invoer 3 18 2" xfId="9162"/>
    <cellStyle name="Invoer 3 18 3" xfId="9163"/>
    <cellStyle name="Invoer 3 18 3 2" xfId="9164"/>
    <cellStyle name="Invoer 3 18 4" xfId="9165"/>
    <cellStyle name="Invoer 3 18 5" xfId="9166"/>
    <cellStyle name="Invoer 3 18 6" xfId="9167"/>
    <cellStyle name="Invoer 3 19" xfId="9168"/>
    <cellStyle name="Invoer 3 2" xfId="9169"/>
    <cellStyle name="Invoer 3 2 10" xfId="9170"/>
    <cellStyle name="Invoer 3 2 10 2" xfId="9171"/>
    <cellStyle name="Invoer 3 2 10 2 2" xfId="9172"/>
    <cellStyle name="Invoer 3 2 10 2 3" xfId="9173"/>
    <cellStyle name="Invoer 3 2 10 2 3 2" xfId="9174"/>
    <cellStyle name="Invoer 3 2 10 2 4" xfId="9175"/>
    <cellStyle name="Invoer 3 2 10 2 5" xfId="9176"/>
    <cellStyle name="Invoer 3 2 10 2 6" xfId="9177"/>
    <cellStyle name="Invoer 3 2 10 3" xfId="9178"/>
    <cellStyle name="Invoer 3 2 10 4" xfId="9179"/>
    <cellStyle name="Invoer 3 2 10 4 2" xfId="9180"/>
    <cellStyle name="Invoer 3 2 10 5" xfId="9181"/>
    <cellStyle name="Invoer 3 2 10 6" xfId="9182"/>
    <cellStyle name="Invoer 3 2 10 7" xfId="9183"/>
    <cellStyle name="Invoer 3 2 11" xfId="9184"/>
    <cellStyle name="Invoer 3 2 11 2" xfId="9185"/>
    <cellStyle name="Invoer 3 2 11 2 2" xfId="9186"/>
    <cellStyle name="Invoer 3 2 11 2 3" xfId="9187"/>
    <cellStyle name="Invoer 3 2 11 2 3 2" xfId="9188"/>
    <cellStyle name="Invoer 3 2 11 2 4" xfId="9189"/>
    <cellStyle name="Invoer 3 2 11 2 5" xfId="9190"/>
    <cellStyle name="Invoer 3 2 11 2 6" xfId="9191"/>
    <cellStyle name="Invoer 3 2 11 3" xfId="9192"/>
    <cellStyle name="Invoer 3 2 11 4" xfId="9193"/>
    <cellStyle name="Invoer 3 2 11 4 2" xfId="9194"/>
    <cellStyle name="Invoer 3 2 11 5" xfId="9195"/>
    <cellStyle name="Invoer 3 2 11 6" xfId="9196"/>
    <cellStyle name="Invoer 3 2 11 7" xfId="9197"/>
    <cellStyle name="Invoer 3 2 12" xfId="9198"/>
    <cellStyle name="Invoer 3 2 12 2" xfId="9199"/>
    <cellStyle name="Invoer 3 2 12 2 2" xfId="9200"/>
    <cellStyle name="Invoer 3 2 12 2 3" xfId="9201"/>
    <cellStyle name="Invoer 3 2 12 2 3 2" xfId="9202"/>
    <cellStyle name="Invoer 3 2 12 2 4" xfId="9203"/>
    <cellStyle name="Invoer 3 2 12 2 5" xfId="9204"/>
    <cellStyle name="Invoer 3 2 12 2 6" xfId="9205"/>
    <cellStyle name="Invoer 3 2 12 3" xfId="9206"/>
    <cellStyle name="Invoer 3 2 12 4" xfId="9207"/>
    <cellStyle name="Invoer 3 2 12 4 2" xfId="9208"/>
    <cellStyle name="Invoer 3 2 12 5" xfId="9209"/>
    <cellStyle name="Invoer 3 2 12 6" xfId="9210"/>
    <cellStyle name="Invoer 3 2 12 7" xfId="9211"/>
    <cellStyle name="Invoer 3 2 13" xfId="9212"/>
    <cellStyle name="Invoer 3 2 13 2" xfId="9213"/>
    <cellStyle name="Invoer 3 2 13 2 2" xfId="9214"/>
    <cellStyle name="Invoer 3 2 13 2 3" xfId="9215"/>
    <cellStyle name="Invoer 3 2 13 2 3 2" xfId="9216"/>
    <cellStyle name="Invoer 3 2 13 2 4" xfId="9217"/>
    <cellStyle name="Invoer 3 2 13 2 5" xfId="9218"/>
    <cellStyle name="Invoer 3 2 13 2 6" xfId="9219"/>
    <cellStyle name="Invoer 3 2 13 3" xfId="9220"/>
    <cellStyle name="Invoer 3 2 13 4" xfId="9221"/>
    <cellStyle name="Invoer 3 2 13 4 2" xfId="9222"/>
    <cellStyle name="Invoer 3 2 13 5" xfId="9223"/>
    <cellStyle name="Invoer 3 2 13 6" xfId="9224"/>
    <cellStyle name="Invoer 3 2 13 7" xfId="9225"/>
    <cellStyle name="Invoer 3 2 14" xfId="9226"/>
    <cellStyle name="Invoer 3 2 14 2" xfId="9227"/>
    <cellStyle name="Invoer 3 2 14 2 2" xfId="9228"/>
    <cellStyle name="Invoer 3 2 14 2 3" xfId="9229"/>
    <cellStyle name="Invoer 3 2 14 2 3 2" xfId="9230"/>
    <cellStyle name="Invoer 3 2 14 2 4" xfId="9231"/>
    <cellStyle name="Invoer 3 2 14 2 5" xfId="9232"/>
    <cellStyle name="Invoer 3 2 14 2 6" xfId="9233"/>
    <cellStyle name="Invoer 3 2 14 3" xfId="9234"/>
    <cellStyle name="Invoer 3 2 14 4" xfId="9235"/>
    <cellStyle name="Invoer 3 2 14 4 2" xfId="9236"/>
    <cellStyle name="Invoer 3 2 14 5" xfId="9237"/>
    <cellStyle name="Invoer 3 2 14 6" xfId="9238"/>
    <cellStyle name="Invoer 3 2 14 7" xfId="9239"/>
    <cellStyle name="Invoer 3 2 15" xfId="9240"/>
    <cellStyle name="Invoer 3 2 15 2" xfId="9241"/>
    <cellStyle name="Invoer 3 2 15 2 2" xfId="9242"/>
    <cellStyle name="Invoer 3 2 15 2 3" xfId="9243"/>
    <cellStyle name="Invoer 3 2 15 2 3 2" xfId="9244"/>
    <cellStyle name="Invoer 3 2 15 2 4" xfId="9245"/>
    <cellStyle name="Invoer 3 2 15 2 5" xfId="9246"/>
    <cellStyle name="Invoer 3 2 15 2 6" xfId="9247"/>
    <cellStyle name="Invoer 3 2 15 3" xfId="9248"/>
    <cellStyle name="Invoer 3 2 15 4" xfId="9249"/>
    <cellStyle name="Invoer 3 2 15 4 2" xfId="9250"/>
    <cellStyle name="Invoer 3 2 15 5" xfId="9251"/>
    <cellStyle name="Invoer 3 2 15 6" xfId="9252"/>
    <cellStyle name="Invoer 3 2 15 7" xfId="9253"/>
    <cellStyle name="Invoer 3 2 16" xfId="9254"/>
    <cellStyle name="Invoer 3 2 16 2" xfId="9255"/>
    <cellStyle name="Invoer 3 2 16 2 2" xfId="9256"/>
    <cellStyle name="Invoer 3 2 16 2 3" xfId="9257"/>
    <cellStyle name="Invoer 3 2 16 2 3 2" xfId="9258"/>
    <cellStyle name="Invoer 3 2 16 2 4" xfId="9259"/>
    <cellStyle name="Invoer 3 2 16 2 5" xfId="9260"/>
    <cellStyle name="Invoer 3 2 16 2 6" xfId="9261"/>
    <cellStyle name="Invoer 3 2 16 3" xfId="9262"/>
    <cellStyle name="Invoer 3 2 16 4" xfId="9263"/>
    <cellStyle name="Invoer 3 2 16 4 2" xfId="9264"/>
    <cellStyle name="Invoer 3 2 16 5" xfId="9265"/>
    <cellStyle name="Invoer 3 2 16 6" xfId="9266"/>
    <cellStyle name="Invoer 3 2 16 7" xfId="9267"/>
    <cellStyle name="Invoer 3 2 17" xfId="9268"/>
    <cellStyle name="Invoer 3 2 17 2" xfId="9269"/>
    <cellStyle name="Invoer 3 2 17 2 2" xfId="9270"/>
    <cellStyle name="Invoer 3 2 17 2 3" xfId="9271"/>
    <cellStyle name="Invoer 3 2 17 2 3 2" xfId="9272"/>
    <cellStyle name="Invoer 3 2 17 2 4" xfId="9273"/>
    <cellStyle name="Invoer 3 2 17 2 5" xfId="9274"/>
    <cellStyle name="Invoer 3 2 17 2 6" xfId="9275"/>
    <cellStyle name="Invoer 3 2 17 3" xfId="9276"/>
    <cellStyle name="Invoer 3 2 17 4" xfId="9277"/>
    <cellStyle name="Invoer 3 2 17 4 2" xfId="9278"/>
    <cellStyle name="Invoer 3 2 17 5" xfId="9279"/>
    <cellStyle name="Invoer 3 2 17 6" xfId="9280"/>
    <cellStyle name="Invoer 3 2 17 7" xfId="9281"/>
    <cellStyle name="Invoer 3 2 18" xfId="9282"/>
    <cellStyle name="Invoer 3 2 18 2" xfId="9283"/>
    <cellStyle name="Invoer 3 2 18 2 2" xfId="9284"/>
    <cellStyle name="Invoer 3 2 18 2 3" xfId="9285"/>
    <cellStyle name="Invoer 3 2 18 2 3 2" xfId="9286"/>
    <cellStyle name="Invoer 3 2 18 2 4" xfId="9287"/>
    <cellStyle name="Invoer 3 2 18 2 5" xfId="9288"/>
    <cellStyle name="Invoer 3 2 18 2 6" xfId="9289"/>
    <cellStyle name="Invoer 3 2 18 3" xfId="9290"/>
    <cellStyle name="Invoer 3 2 18 4" xfId="9291"/>
    <cellStyle name="Invoer 3 2 18 4 2" xfId="9292"/>
    <cellStyle name="Invoer 3 2 18 5" xfId="9293"/>
    <cellStyle name="Invoer 3 2 18 6" xfId="9294"/>
    <cellStyle name="Invoer 3 2 18 7" xfId="9295"/>
    <cellStyle name="Invoer 3 2 19" xfId="9296"/>
    <cellStyle name="Invoer 3 2 19 2" xfId="9297"/>
    <cellStyle name="Invoer 3 2 19 2 2" xfId="9298"/>
    <cellStyle name="Invoer 3 2 19 2 3" xfId="9299"/>
    <cellStyle name="Invoer 3 2 19 2 3 2" xfId="9300"/>
    <cellStyle name="Invoer 3 2 19 2 4" xfId="9301"/>
    <cellStyle name="Invoer 3 2 19 2 5" xfId="9302"/>
    <cellStyle name="Invoer 3 2 19 2 6" xfId="9303"/>
    <cellStyle name="Invoer 3 2 19 3" xfId="9304"/>
    <cellStyle name="Invoer 3 2 19 4" xfId="9305"/>
    <cellStyle name="Invoer 3 2 19 4 2" xfId="9306"/>
    <cellStyle name="Invoer 3 2 19 5" xfId="9307"/>
    <cellStyle name="Invoer 3 2 19 6" xfId="9308"/>
    <cellStyle name="Invoer 3 2 19 7" xfId="9309"/>
    <cellStyle name="Invoer 3 2 2" xfId="9310"/>
    <cellStyle name="Invoer 3 2 2 2" xfId="9311"/>
    <cellStyle name="Invoer 3 2 2 2 2" xfId="9312"/>
    <cellStyle name="Invoer 3 2 2 2 3" xfId="9313"/>
    <cellStyle name="Invoer 3 2 2 2 3 2" xfId="9314"/>
    <cellStyle name="Invoer 3 2 2 2 4" xfId="9315"/>
    <cellStyle name="Invoer 3 2 2 2 5" xfId="9316"/>
    <cellStyle name="Invoer 3 2 2 2 6" xfId="9317"/>
    <cellStyle name="Invoer 3 2 2 3" xfId="9318"/>
    <cellStyle name="Invoer 3 2 2 4" xfId="9319"/>
    <cellStyle name="Invoer 3 2 2 4 2" xfId="9320"/>
    <cellStyle name="Invoer 3 2 2 5" xfId="9321"/>
    <cellStyle name="Invoer 3 2 2 6" xfId="9322"/>
    <cellStyle name="Invoer 3 2 2 7" xfId="9323"/>
    <cellStyle name="Invoer 3 2 20" xfId="9324"/>
    <cellStyle name="Invoer 3 2 20 2" xfId="9325"/>
    <cellStyle name="Invoer 3 2 20 2 2" xfId="9326"/>
    <cellStyle name="Invoer 3 2 20 2 3" xfId="9327"/>
    <cellStyle name="Invoer 3 2 20 2 3 2" xfId="9328"/>
    <cellStyle name="Invoer 3 2 20 2 4" xfId="9329"/>
    <cellStyle name="Invoer 3 2 20 2 5" xfId="9330"/>
    <cellStyle name="Invoer 3 2 20 2 6" xfId="9331"/>
    <cellStyle name="Invoer 3 2 20 3" xfId="9332"/>
    <cellStyle name="Invoer 3 2 20 4" xfId="9333"/>
    <cellStyle name="Invoer 3 2 20 4 2" xfId="9334"/>
    <cellStyle name="Invoer 3 2 20 5" xfId="9335"/>
    <cellStyle name="Invoer 3 2 20 6" xfId="9336"/>
    <cellStyle name="Invoer 3 2 20 7" xfId="9337"/>
    <cellStyle name="Invoer 3 2 21" xfId="9338"/>
    <cellStyle name="Invoer 3 2 21 2" xfId="9339"/>
    <cellStyle name="Invoer 3 2 21 2 2" xfId="9340"/>
    <cellStyle name="Invoer 3 2 21 2 3" xfId="9341"/>
    <cellStyle name="Invoer 3 2 21 2 3 2" xfId="9342"/>
    <cellStyle name="Invoer 3 2 21 2 4" xfId="9343"/>
    <cellStyle name="Invoer 3 2 21 2 5" xfId="9344"/>
    <cellStyle name="Invoer 3 2 21 2 6" xfId="9345"/>
    <cellStyle name="Invoer 3 2 21 3" xfId="9346"/>
    <cellStyle name="Invoer 3 2 21 4" xfId="9347"/>
    <cellStyle name="Invoer 3 2 21 4 2" xfId="9348"/>
    <cellStyle name="Invoer 3 2 21 5" xfId="9349"/>
    <cellStyle name="Invoer 3 2 21 6" xfId="9350"/>
    <cellStyle name="Invoer 3 2 21 7" xfId="9351"/>
    <cellStyle name="Invoer 3 2 22" xfId="9352"/>
    <cellStyle name="Invoer 3 2 22 2" xfId="9353"/>
    <cellStyle name="Invoer 3 2 22 2 2" xfId="9354"/>
    <cellStyle name="Invoer 3 2 22 2 3" xfId="9355"/>
    <cellStyle name="Invoer 3 2 22 2 3 2" xfId="9356"/>
    <cellStyle name="Invoer 3 2 22 2 4" xfId="9357"/>
    <cellStyle name="Invoer 3 2 22 2 5" xfId="9358"/>
    <cellStyle name="Invoer 3 2 22 2 6" xfId="9359"/>
    <cellStyle name="Invoer 3 2 22 3" xfId="9360"/>
    <cellStyle name="Invoer 3 2 22 4" xfId="9361"/>
    <cellStyle name="Invoer 3 2 22 4 2" xfId="9362"/>
    <cellStyle name="Invoer 3 2 22 5" xfId="9363"/>
    <cellStyle name="Invoer 3 2 22 6" xfId="9364"/>
    <cellStyle name="Invoer 3 2 22 7" xfId="9365"/>
    <cellStyle name="Invoer 3 2 23" xfId="9366"/>
    <cellStyle name="Invoer 3 2 23 2" xfId="9367"/>
    <cellStyle name="Invoer 3 2 23 2 2" xfId="9368"/>
    <cellStyle name="Invoer 3 2 23 2 3" xfId="9369"/>
    <cellStyle name="Invoer 3 2 23 2 3 2" xfId="9370"/>
    <cellStyle name="Invoer 3 2 23 2 4" xfId="9371"/>
    <cellStyle name="Invoer 3 2 23 2 5" xfId="9372"/>
    <cellStyle name="Invoer 3 2 23 2 6" xfId="9373"/>
    <cellStyle name="Invoer 3 2 23 3" xfId="9374"/>
    <cellStyle name="Invoer 3 2 23 4" xfId="9375"/>
    <cellStyle name="Invoer 3 2 23 4 2" xfId="9376"/>
    <cellStyle name="Invoer 3 2 23 5" xfId="9377"/>
    <cellStyle name="Invoer 3 2 23 6" xfId="9378"/>
    <cellStyle name="Invoer 3 2 23 7" xfId="9379"/>
    <cellStyle name="Invoer 3 2 24" xfId="9380"/>
    <cellStyle name="Invoer 3 2 24 2" xfId="9381"/>
    <cellStyle name="Invoer 3 2 24 2 2" xfId="9382"/>
    <cellStyle name="Invoer 3 2 24 2 3" xfId="9383"/>
    <cellStyle name="Invoer 3 2 24 2 3 2" xfId="9384"/>
    <cellStyle name="Invoer 3 2 24 2 4" xfId="9385"/>
    <cellStyle name="Invoer 3 2 24 2 5" xfId="9386"/>
    <cellStyle name="Invoer 3 2 24 2 6" xfId="9387"/>
    <cellStyle name="Invoer 3 2 24 3" xfId="9388"/>
    <cellStyle name="Invoer 3 2 24 4" xfId="9389"/>
    <cellStyle name="Invoer 3 2 24 4 2" xfId="9390"/>
    <cellStyle name="Invoer 3 2 24 5" xfId="9391"/>
    <cellStyle name="Invoer 3 2 24 6" xfId="9392"/>
    <cellStyle name="Invoer 3 2 24 7" xfId="9393"/>
    <cellStyle name="Invoer 3 2 25" xfId="9394"/>
    <cellStyle name="Invoer 3 2 25 2" xfId="9395"/>
    <cellStyle name="Invoer 3 2 25 2 2" xfId="9396"/>
    <cellStyle name="Invoer 3 2 25 2 3" xfId="9397"/>
    <cellStyle name="Invoer 3 2 25 2 3 2" xfId="9398"/>
    <cellStyle name="Invoer 3 2 25 2 4" xfId="9399"/>
    <cellStyle name="Invoer 3 2 25 2 5" xfId="9400"/>
    <cellStyle name="Invoer 3 2 25 2 6" xfId="9401"/>
    <cellStyle name="Invoer 3 2 25 3" xfId="9402"/>
    <cellStyle name="Invoer 3 2 25 4" xfId="9403"/>
    <cellStyle name="Invoer 3 2 25 4 2" xfId="9404"/>
    <cellStyle name="Invoer 3 2 25 5" xfId="9405"/>
    <cellStyle name="Invoer 3 2 25 6" xfId="9406"/>
    <cellStyle name="Invoer 3 2 25 7" xfId="9407"/>
    <cellStyle name="Invoer 3 2 26" xfId="9408"/>
    <cellStyle name="Invoer 3 2 26 2" xfId="9409"/>
    <cellStyle name="Invoer 3 2 26 2 2" xfId="9410"/>
    <cellStyle name="Invoer 3 2 26 2 3" xfId="9411"/>
    <cellStyle name="Invoer 3 2 26 2 3 2" xfId="9412"/>
    <cellStyle name="Invoer 3 2 26 2 4" xfId="9413"/>
    <cellStyle name="Invoer 3 2 26 2 5" xfId="9414"/>
    <cellStyle name="Invoer 3 2 26 2 6" xfId="9415"/>
    <cellStyle name="Invoer 3 2 26 3" xfId="9416"/>
    <cellStyle name="Invoer 3 2 26 4" xfId="9417"/>
    <cellStyle name="Invoer 3 2 26 4 2" xfId="9418"/>
    <cellStyle name="Invoer 3 2 26 5" xfId="9419"/>
    <cellStyle name="Invoer 3 2 26 6" xfId="9420"/>
    <cellStyle name="Invoer 3 2 26 7" xfId="9421"/>
    <cellStyle name="Invoer 3 2 27" xfId="9422"/>
    <cellStyle name="Invoer 3 2 27 2" xfId="9423"/>
    <cellStyle name="Invoer 3 2 27 2 2" xfId="9424"/>
    <cellStyle name="Invoer 3 2 27 2 3" xfId="9425"/>
    <cellStyle name="Invoer 3 2 27 2 3 2" xfId="9426"/>
    <cellStyle name="Invoer 3 2 27 2 4" xfId="9427"/>
    <cellStyle name="Invoer 3 2 27 2 5" xfId="9428"/>
    <cellStyle name="Invoer 3 2 27 2 6" xfId="9429"/>
    <cellStyle name="Invoer 3 2 27 3" xfId="9430"/>
    <cellStyle name="Invoer 3 2 27 4" xfId="9431"/>
    <cellStyle name="Invoer 3 2 27 4 2" xfId="9432"/>
    <cellStyle name="Invoer 3 2 27 5" xfId="9433"/>
    <cellStyle name="Invoer 3 2 27 6" xfId="9434"/>
    <cellStyle name="Invoer 3 2 27 7" xfId="9435"/>
    <cellStyle name="Invoer 3 2 28" xfId="9436"/>
    <cellStyle name="Invoer 3 2 28 2" xfId="9437"/>
    <cellStyle name="Invoer 3 2 28 2 2" xfId="9438"/>
    <cellStyle name="Invoer 3 2 28 2 3" xfId="9439"/>
    <cellStyle name="Invoer 3 2 28 2 3 2" xfId="9440"/>
    <cellStyle name="Invoer 3 2 28 2 4" xfId="9441"/>
    <cellStyle name="Invoer 3 2 28 2 5" xfId="9442"/>
    <cellStyle name="Invoer 3 2 28 2 6" xfId="9443"/>
    <cellStyle name="Invoer 3 2 28 3" xfId="9444"/>
    <cellStyle name="Invoer 3 2 28 4" xfId="9445"/>
    <cellStyle name="Invoer 3 2 28 4 2" xfId="9446"/>
    <cellStyle name="Invoer 3 2 28 5" xfId="9447"/>
    <cellStyle name="Invoer 3 2 28 6" xfId="9448"/>
    <cellStyle name="Invoer 3 2 28 7" xfId="9449"/>
    <cellStyle name="Invoer 3 2 29" xfId="9450"/>
    <cellStyle name="Invoer 3 2 29 2" xfId="9451"/>
    <cellStyle name="Invoer 3 2 29 2 2" xfId="9452"/>
    <cellStyle name="Invoer 3 2 29 2 3" xfId="9453"/>
    <cellStyle name="Invoer 3 2 29 2 3 2" xfId="9454"/>
    <cellStyle name="Invoer 3 2 29 2 4" xfId="9455"/>
    <cellStyle name="Invoer 3 2 29 2 5" xfId="9456"/>
    <cellStyle name="Invoer 3 2 29 2 6" xfId="9457"/>
    <cellStyle name="Invoer 3 2 29 3" xfId="9458"/>
    <cellStyle name="Invoer 3 2 29 4" xfId="9459"/>
    <cellStyle name="Invoer 3 2 29 4 2" xfId="9460"/>
    <cellStyle name="Invoer 3 2 29 5" xfId="9461"/>
    <cellStyle name="Invoer 3 2 29 6" xfId="9462"/>
    <cellStyle name="Invoer 3 2 29 7" xfId="9463"/>
    <cellStyle name="Invoer 3 2 3" xfId="9464"/>
    <cellStyle name="Invoer 3 2 3 2" xfId="9465"/>
    <cellStyle name="Invoer 3 2 3 2 2" xfId="9466"/>
    <cellStyle name="Invoer 3 2 3 2 3" xfId="9467"/>
    <cellStyle name="Invoer 3 2 3 2 3 2" xfId="9468"/>
    <cellStyle name="Invoer 3 2 3 2 4" xfId="9469"/>
    <cellStyle name="Invoer 3 2 3 2 5" xfId="9470"/>
    <cellStyle name="Invoer 3 2 3 2 6" xfId="9471"/>
    <cellStyle name="Invoer 3 2 3 3" xfId="9472"/>
    <cellStyle name="Invoer 3 2 3 4" xfId="9473"/>
    <cellStyle name="Invoer 3 2 3 4 2" xfId="9474"/>
    <cellStyle name="Invoer 3 2 3 5" xfId="9475"/>
    <cellStyle name="Invoer 3 2 3 6" xfId="9476"/>
    <cellStyle name="Invoer 3 2 3 7" xfId="9477"/>
    <cellStyle name="Invoer 3 2 30" xfId="9478"/>
    <cellStyle name="Invoer 3 2 30 2" xfId="9479"/>
    <cellStyle name="Invoer 3 2 30 2 2" xfId="9480"/>
    <cellStyle name="Invoer 3 2 30 2 3" xfId="9481"/>
    <cellStyle name="Invoer 3 2 30 2 3 2" xfId="9482"/>
    <cellStyle name="Invoer 3 2 30 2 4" xfId="9483"/>
    <cellStyle name="Invoer 3 2 30 2 5" xfId="9484"/>
    <cellStyle name="Invoer 3 2 30 2 6" xfId="9485"/>
    <cellStyle name="Invoer 3 2 30 3" xfId="9486"/>
    <cellStyle name="Invoer 3 2 30 4" xfId="9487"/>
    <cellStyle name="Invoer 3 2 30 4 2" xfId="9488"/>
    <cellStyle name="Invoer 3 2 30 5" xfId="9489"/>
    <cellStyle name="Invoer 3 2 30 6" xfId="9490"/>
    <cellStyle name="Invoer 3 2 30 7" xfId="9491"/>
    <cellStyle name="Invoer 3 2 31" xfId="9492"/>
    <cellStyle name="Invoer 3 2 31 2" xfId="9493"/>
    <cellStyle name="Invoer 3 2 31 2 2" xfId="9494"/>
    <cellStyle name="Invoer 3 2 31 2 3" xfId="9495"/>
    <cellStyle name="Invoer 3 2 31 2 3 2" xfId="9496"/>
    <cellStyle name="Invoer 3 2 31 2 4" xfId="9497"/>
    <cellStyle name="Invoer 3 2 31 2 5" xfId="9498"/>
    <cellStyle name="Invoer 3 2 31 2 6" xfId="9499"/>
    <cellStyle name="Invoer 3 2 31 3" xfId="9500"/>
    <cellStyle name="Invoer 3 2 31 4" xfId="9501"/>
    <cellStyle name="Invoer 3 2 31 4 2" xfId="9502"/>
    <cellStyle name="Invoer 3 2 31 5" xfId="9503"/>
    <cellStyle name="Invoer 3 2 31 6" xfId="9504"/>
    <cellStyle name="Invoer 3 2 31 7" xfId="9505"/>
    <cellStyle name="Invoer 3 2 32" xfId="9506"/>
    <cellStyle name="Invoer 3 2 32 2" xfId="9507"/>
    <cellStyle name="Invoer 3 2 32 2 2" xfId="9508"/>
    <cellStyle name="Invoer 3 2 32 2 3" xfId="9509"/>
    <cellStyle name="Invoer 3 2 32 2 3 2" xfId="9510"/>
    <cellStyle name="Invoer 3 2 32 2 4" xfId="9511"/>
    <cellStyle name="Invoer 3 2 32 2 5" xfId="9512"/>
    <cellStyle name="Invoer 3 2 32 2 6" xfId="9513"/>
    <cellStyle name="Invoer 3 2 32 3" xfId="9514"/>
    <cellStyle name="Invoer 3 2 32 4" xfId="9515"/>
    <cellStyle name="Invoer 3 2 32 4 2" xfId="9516"/>
    <cellStyle name="Invoer 3 2 32 5" xfId="9517"/>
    <cellStyle name="Invoer 3 2 32 6" xfId="9518"/>
    <cellStyle name="Invoer 3 2 32 7" xfId="9519"/>
    <cellStyle name="Invoer 3 2 33" xfId="9520"/>
    <cellStyle name="Invoer 3 2 33 2" xfId="9521"/>
    <cellStyle name="Invoer 3 2 33 2 2" xfId="9522"/>
    <cellStyle name="Invoer 3 2 33 2 3" xfId="9523"/>
    <cellStyle name="Invoer 3 2 33 2 3 2" xfId="9524"/>
    <cellStyle name="Invoer 3 2 33 2 4" xfId="9525"/>
    <cellStyle name="Invoer 3 2 33 2 5" xfId="9526"/>
    <cellStyle name="Invoer 3 2 33 2 6" xfId="9527"/>
    <cellStyle name="Invoer 3 2 33 3" xfId="9528"/>
    <cellStyle name="Invoer 3 2 33 4" xfId="9529"/>
    <cellStyle name="Invoer 3 2 33 4 2" xfId="9530"/>
    <cellStyle name="Invoer 3 2 33 5" xfId="9531"/>
    <cellStyle name="Invoer 3 2 33 6" xfId="9532"/>
    <cellStyle name="Invoer 3 2 33 7" xfId="9533"/>
    <cellStyle name="Invoer 3 2 34" xfId="9534"/>
    <cellStyle name="Invoer 3 2 34 2" xfId="9535"/>
    <cellStyle name="Invoer 3 2 34 2 2" xfId="9536"/>
    <cellStyle name="Invoer 3 2 34 2 3" xfId="9537"/>
    <cellStyle name="Invoer 3 2 34 2 3 2" xfId="9538"/>
    <cellStyle name="Invoer 3 2 34 2 4" xfId="9539"/>
    <cellStyle name="Invoer 3 2 34 2 5" xfId="9540"/>
    <cellStyle name="Invoer 3 2 34 2 6" xfId="9541"/>
    <cellStyle name="Invoer 3 2 34 3" xfId="9542"/>
    <cellStyle name="Invoer 3 2 34 4" xfId="9543"/>
    <cellStyle name="Invoer 3 2 34 4 2" xfId="9544"/>
    <cellStyle name="Invoer 3 2 34 5" xfId="9545"/>
    <cellStyle name="Invoer 3 2 34 6" xfId="9546"/>
    <cellStyle name="Invoer 3 2 34 7" xfId="9547"/>
    <cellStyle name="Invoer 3 2 35" xfId="9548"/>
    <cellStyle name="Invoer 3 2 35 2" xfId="9549"/>
    <cellStyle name="Invoer 3 2 35 2 2" xfId="9550"/>
    <cellStyle name="Invoer 3 2 35 2 3" xfId="9551"/>
    <cellStyle name="Invoer 3 2 35 2 3 2" xfId="9552"/>
    <cellStyle name="Invoer 3 2 35 2 4" xfId="9553"/>
    <cellStyle name="Invoer 3 2 35 2 5" xfId="9554"/>
    <cellStyle name="Invoer 3 2 35 2 6" xfId="9555"/>
    <cellStyle name="Invoer 3 2 35 3" xfId="9556"/>
    <cellStyle name="Invoer 3 2 35 4" xfId="9557"/>
    <cellStyle name="Invoer 3 2 35 4 2" xfId="9558"/>
    <cellStyle name="Invoer 3 2 35 5" xfId="9559"/>
    <cellStyle name="Invoer 3 2 35 6" xfId="9560"/>
    <cellStyle name="Invoer 3 2 35 7" xfId="9561"/>
    <cellStyle name="Invoer 3 2 36" xfId="9562"/>
    <cellStyle name="Invoer 3 2 36 2" xfId="9563"/>
    <cellStyle name="Invoer 3 2 36 2 2" xfId="9564"/>
    <cellStyle name="Invoer 3 2 36 2 3" xfId="9565"/>
    <cellStyle name="Invoer 3 2 36 2 3 2" xfId="9566"/>
    <cellStyle name="Invoer 3 2 36 2 4" xfId="9567"/>
    <cellStyle name="Invoer 3 2 36 2 5" xfId="9568"/>
    <cellStyle name="Invoer 3 2 36 2 6" xfId="9569"/>
    <cellStyle name="Invoer 3 2 36 3" xfId="9570"/>
    <cellStyle name="Invoer 3 2 36 4" xfId="9571"/>
    <cellStyle name="Invoer 3 2 36 4 2" xfId="9572"/>
    <cellStyle name="Invoer 3 2 36 5" xfId="9573"/>
    <cellStyle name="Invoer 3 2 36 6" xfId="9574"/>
    <cellStyle name="Invoer 3 2 36 7" xfId="9575"/>
    <cellStyle name="Invoer 3 2 37" xfId="9576"/>
    <cellStyle name="Invoer 3 2 37 2" xfId="9577"/>
    <cellStyle name="Invoer 3 2 37 2 2" xfId="9578"/>
    <cellStyle name="Invoer 3 2 37 2 3" xfId="9579"/>
    <cellStyle name="Invoer 3 2 37 2 3 2" xfId="9580"/>
    <cellStyle name="Invoer 3 2 37 2 4" xfId="9581"/>
    <cellStyle name="Invoer 3 2 37 2 5" xfId="9582"/>
    <cellStyle name="Invoer 3 2 37 2 6" xfId="9583"/>
    <cellStyle name="Invoer 3 2 37 3" xfId="9584"/>
    <cellStyle name="Invoer 3 2 37 4" xfId="9585"/>
    <cellStyle name="Invoer 3 2 37 4 2" xfId="9586"/>
    <cellStyle name="Invoer 3 2 37 5" xfId="9587"/>
    <cellStyle name="Invoer 3 2 37 6" xfId="9588"/>
    <cellStyle name="Invoer 3 2 37 7" xfId="9589"/>
    <cellStyle name="Invoer 3 2 38" xfId="9590"/>
    <cellStyle name="Invoer 3 2 38 2" xfId="9591"/>
    <cellStyle name="Invoer 3 2 38 2 2" xfId="9592"/>
    <cellStyle name="Invoer 3 2 38 2 3" xfId="9593"/>
    <cellStyle name="Invoer 3 2 38 2 3 2" xfId="9594"/>
    <cellStyle name="Invoer 3 2 38 2 4" xfId="9595"/>
    <cellStyle name="Invoer 3 2 38 2 5" xfId="9596"/>
    <cellStyle name="Invoer 3 2 38 2 6" xfId="9597"/>
    <cellStyle name="Invoer 3 2 38 3" xfId="9598"/>
    <cellStyle name="Invoer 3 2 38 4" xfId="9599"/>
    <cellStyle name="Invoer 3 2 38 4 2" xfId="9600"/>
    <cellStyle name="Invoer 3 2 38 5" xfId="9601"/>
    <cellStyle name="Invoer 3 2 38 6" xfId="9602"/>
    <cellStyle name="Invoer 3 2 38 7" xfId="9603"/>
    <cellStyle name="Invoer 3 2 39" xfId="9604"/>
    <cellStyle name="Invoer 3 2 39 2" xfId="9605"/>
    <cellStyle name="Invoer 3 2 39 2 2" xfId="9606"/>
    <cellStyle name="Invoer 3 2 39 2 3" xfId="9607"/>
    <cellStyle name="Invoer 3 2 39 2 3 2" xfId="9608"/>
    <cellStyle name="Invoer 3 2 39 2 4" xfId="9609"/>
    <cellStyle name="Invoer 3 2 39 2 5" xfId="9610"/>
    <cellStyle name="Invoer 3 2 39 2 6" xfId="9611"/>
    <cellStyle name="Invoer 3 2 39 3" xfId="9612"/>
    <cellStyle name="Invoer 3 2 39 4" xfId="9613"/>
    <cellStyle name="Invoer 3 2 39 4 2" xfId="9614"/>
    <cellStyle name="Invoer 3 2 39 5" xfId="9615"/>
    <cellStyle name="Invoer 3 2 39 6" xfId="9616"/>
    <cellStyle name="Invoer 3 2 39 7" xfId="9617"/>
    <cellStyle name="Invoer 3 2 4" xfId="9618"/>
    <cellStyle name="Invoer 3 2 4 2" xfId="9619"/>
    <cellStyle name="Invoer 3 2 4 2 2" xfId="9620"/>
    <cellStyle name="Invoer 3 2 4 2 3" xfId="9621"/>
    <cellStyle name="Invoer 3 2 4 2 3 2" xfId="9622"/>
    <cellStyle name="Invoer 3 2 4 2 4" xfId="9623"/>
    <cellStyle name="Invoer 3 2 4 2 5" xfId="9624"/>
    <cellStyle name="Invoer 3 2 4 2 6" xfId="9625"/>
    <cellStyle name="Invoer 3 2 4 3" xfId="9626"/>
    <cellStyle name="Invoer 3 2 4 4" xfId="9627"/>
    <cellStyle name="Invoer 3 2 4 4 2" xfId="9628"/>
    <cellStyle name="Invoer 3 2 4 5" xfId="9629"/>
    <cellStyle name="Invoer 3 2 4 6" xfId="9630"/>
    <cellStyle name="Invoer 3 2 4 7" xfId="9631"/>
    <cellStyle name="Invoer 3 2 40" xfId="9632"/>
    <cellStyle name="Invoer 3 2 40 2" xfId="9633"/>
    <cellStyle name="Invoer 3 2 40 2 2" xfId="9634"/>
    <cellStyle name="Invoer 3 2 40 2 3" xfId="9635"/>
    <cellStyle name="Invoer 3 2 40 2 3 2" xfId="9636"/>
    <cellStyle name="Invoer 3 2 40 2 4" xfId="9637"/>
    <cellStyle name="Invoer 3 2 40 2 5" xfId="9638"/>
    <cellStyle name="Invoer 3 2 40 2 6" xfId="9639"/>
    <cellStyle name="Invoer 3 2 40 3" xfId="9640"/>
    <cellStyle name="Invoer 3 2 40 4" xfId="9641"/>
    <cellStyle name="Invoer 3 2 40 4 2" xfId="9642"/>
    <cellStyle name="Invoer 3 2 40 5" xfId="9643"/>
    <cellStyle name="Invoer 3 2 40 6" xfId="9644"/>
    <cellStyle name="Invoer 3 2 40 7" xfId="9645"/>
    <cellStyle name="Invoer 3 2 41" xfId="9646"/>
    <cellStyle name="Invoer 3 2 41 2" xfId="9647"/>
    <cellStyle name="Invoer 3 2 41 2 2" xfId="9648"/>
    <cellStyle name="Invoer 3 2 41 2 3" xfId="9649"/>
    <cellStyle name="Invoer 3 2 41 2 3 2" xfId="9650"/>
    <cellStyle name="Invoer 3 2 41 2 4" xfId="9651"/>
    <cellStyle name="Invoer 3 2 41 2 5" xfId="9652"/>
    <cellStyle name="Invoer 3 2 41 2 6" xfId="9653"/>
    <cellStyle name="Invoer 3 2 41 3" xfId="9654"/>
    <cellStyle name="Invoer 3 2 41 4" xfId="9655"/>
    <cellStyle name="Invoer 3 2 41 4 2" xfId="9656"/>
    <cellStyle name="Invoer 3 2 41 5" xfId="9657"/>
    <cellStyle name="Invoer 3 2 41 6" xfId="9658"/>
    <cellStyle name="Invoer 3 2 41 7" xfId="9659"/>
    <cellStyle name="Invoer 3 2 42" xfId="9660"/>
    <cellStyle name="Invoer 3 2 42 2" xfId="9661"/>
    <cellStyle name="Invoer 3 2 42 2 2" xfId="9662"/>
    <cellStyle name="Invoer 3 2 42 2 3" xfId="9663"/>
    <cellStyle name="Invoer 3 2 42 2 3 2" xfId="9664"/>
    <cellStyle name="Invoer 3 2 42 2 4" xfId="9665"/>
    <cellStyle name="Invoer 3 2 42 2 5" xfId="9666"/>
    <cellStyle name="Invoer 3 2 42 2 6" xfId="9667"/>
    <cellStyle name="Invoer 3 2 42 3" xfId="9668"/>
    <cellStyle name="Invoer 3 2 42 4" xfId="9669"/>
    <cellStyle name="Invoer 3 2 42 4 2" xfId="9670"/>
    <cellStyle name="Invoer 3 2 42 5" xfId="9671"/>
    <cellStyle name="Invoer 3 2 42 6" xfId="9672"/>
    <cellStyle name="Invoer 3 2 42 7" xfId="9673"/>
    <cellStyle name="Invoer 3 2 43" xfId="9674"/>
    <cellStyle name="Invoer 3 2 43 2" xfId="9675"/>
    <cellStyle name="Invoer 3 2 43 2 2" xfId="9676"/>
    <cellStyle name="Invoer 3 2 43 2 3" xfId="9677"/>
    <cellStyle name="Invoer 3 2 43 2 3 2" xfId="9678"/>
    <cellStyle name="Invoer 3 2 43 2 4" xfId="9679"/>
    <cellStyle name="Invoer 3 2 43 2 5" xfId="9680"/>
    <cellStyle name="Invoer 3 2 43 2 6" xfId="9681"/>
    <cellStyle name="Invoer 3 2 43 3" xfId="9682"/>
    <cellStyle name="Invoer 3 2 43 4" xfId="9683"/>
    <cellStyle name="Invoer 3 2 43 4 2" xfId="9684"/>
    <cellStyle name="Invoer 3 2 43 5" xfId="9685"/>
    <cellStyle name="Invoer 3 2 43 6" xfId="9686"/>
    <cellStyle name="Invoer 3 2 43 7" xfId="9687"/>
    <cellStyle name="Invoer 3 2 44" xfId="9688"/>
    <cellStyle name="Invoer 3 2 44 2" xfId="9689"/>
    <cellStyle name="Invoer 3 2 44 2 2" xfId="9690"/>
    <cellStyle name="Invoer 3 2 44 2 3" xfId="9691"/>
    <cellStyle name="Invoer 3 2 44 2 3 2" xfId="9692"/>
    <cellStyle name="Invoer 3 2 44 2 4" xfId="9693"/>
    <cellStyle name="Invoer 3 2 44 2 5" xfId="9694"/>
    <cellStyle name="Invoer 3 2 44 2 6" xfId="9695"/>
    <cellStyle name="Invoer 3 2 44 3" xfId="9696"/>
    <cellStyle name="Invoer 3 2 44 4" xfId="9697"/>
    <cellStyle name="Invoer 3 2 44 4 2" xfId="9698"/>
    <cellStyle name="Invoer 3 2 44 5" xfId="9699"/>
    <cellStyle name="Invoer 3 2 44 6" xfId="9700"/>
    <cellStyle name="Invoer 3 2 44 7" xfId="9701"/>
    <cellStyle name="Invoer 3 2 45" xfId="9702"/>
    <cellStyle name="Invoer 3 2 45 2" xfId="9703"/>
    <cellStyle name="Invoer 3 2 45 2 2" xfId="9704"/>
    <cellStyle name="Invoer 3 2 45 2 3" xfId="9705"/>
    <cellStyle name="Invoer 3 2 45 2 3 2" xfId="9706"/>
    <cellStyle name="Invoer 3 2 45 2 4" xfId="9707"/>
    <cellStyle name="Invoer 3 2 45 2 5" xfId="9708"/>
    <cellStyle name="Invoer 3 2 45 2 6" xfId="9709"/>
    <cellStyle name="Invoer 3 2 45 3" xfId="9710"/>
    <cellStyle name="Invoer 3 2 45 4" xfId="9711"/>
    <cellStyle name="Invoer 3 2 45 4 2" xfId="9712"/>
    <cellStyle name="Invoer 3 2 45 5" xfId="9713"/>
    <cellStyle name="Invoer 3 2 45 6" xfId="9714"/>
    <cellStyle name="Invoer 3 2 45 7" xfId="9715"/>
    <cellStyle name="Invoer 3 2 46" xfId="9716"/>
    <cellStyle name="Invoer 3 2 46 2" xfId="9717"/>
    <cellStyle name="Invoer 3 2 46 2 2" xfId="9718"/>
    <cellStyle name="Invoer 3 2 46 2 3" xfId="9719"/>
    <cellStyle name="Invoer 3 2 46 2 3 2" xfId="9720"/>
    <cellStyle name="Invoer 3 2 46 2 4" xfId="9721"/>
    <cellStyle name="Invoer 3 2 46 2 5" xfId="9722"/>
    <cellStyle name="Invoer 3 2 46 2 6" xfId="9723"/>
    <cellStyle name="Invoer 3 2 46 3" xfId="9724"/>
    <cellStyle name="Invoer 3 2 46 4" xfId="9725"/>
    <cellStyle name="Invoer 3 2 46 4 2" xfId="9726"/>
    <cellStyle name="Invoer 3 2 46 5" xfId="9727"/>
    <cellStyle name="Invoer 3 2 46 6" xfId="9728"/>
    <cellStyle name="Invoer 3 2 46 7" xfId="9729"/>
    <cellStyle name="Invoer 3 2 47" xfId="9730"/>
    <cellStyle name="Invoer 3 2 47 2" xfId="9731"/>
    <cellStyle name="Invoer 3 2 47 2 2" xfId="9732"/>
    <cellStyle name="Invoer 3 2 47 2 3" xfId="9733"/>
    <cellStyle name="Invoer 3 2 47 2 3 2" xfId="9734"/>
    <cellStyle name="Invoer 3 2 47 2 4" xfId="9735"/>
    <cellStyle name="Invoer 3 2 47 2 5" xfId="9736"/>
    <cellStyle name="Invoer 3 2 47 2 6" xfId="9737"/>
    <cellStyle name="Invoer 3 2 47 3" xfId="9738"/>
    <cellStyle name="Invoer 3 2 47 4" xfId="9739"/>
    <cellStyle name="Invoer 3 2 47 4 2" xfId="9740"/>
    <cellStyle name="Invoer 3 2 47 5" xfId="9741"/>
    <cellStyle name="Invoer 3 2 47 6" xfId="9742"/>
    <cellStyle name="Invoer 3 2 47 7" xfId="9743"/>
    <cellStyle name="Invoer 3 2 48" xfId="9744"/>
    <cellStyle name="Invoer 3 2 48 2" xfId="9745"/>
    <cellStyle name="Invoer 3 2 48 2 2" xfId="9746"/>
    <cellStyle name="Invoer 3 2 48 2 3" xfId="9747"/>
    <cellStyle name="Invoer 3 2 48 2 3 2" xfId="9748"/>
    <cellStyle name="Invoer 3 2 48 2 4" xfId="9749"/>
    <cellStyle name="Invoer 3 2 48 2 5" xfId="9750"/>
    <cellStyle name="Invoer 3 2 48 2 6" xfId="9751"/>
    <cellStyle name="Invoer 3 2 48 3" xfId="9752"/>
    <cellStyle name="Invoer 3 2 48 4" xfId="9753"/>
    <cellStyle name="Invoer 3 2 48 4 2" xfId="9754"/>
    <cellStyle name="Invoer 3 2 48 5" xfId="9755"/>
    <cellStyle name="Invoer 3 2 48 6" xfId="9756"/>
    <cellStyle name="Invoer 3 2 48 7" xfId="9757"/>
    <cellStyle name="Invoer 3 2 49" xfId="9758"/>
    <cellStyle name="Invoer 3 2 49 2" xfId="9759"/>
    <cellStyle name="Invoer 3 2 49 2 2" xfId="9760"/>
    <cellStyle name="Invoer 3 2 49 2 3" xfId="9761"/>
    <cellStyle name="Invoer 3 2 49 2 3 2" xfId="9762"/>
    <cellStyle name="Invoer 3 2 49 2 4" xfId="9763"/>
    <cellStyle name="Invoer 3 2 49 2 5" xfId="9764"/>
    <cellStyle name="Invoer 3 2 49 2 6" xfId="9765"/>
    <cellStyle name="Invoer 3 2 49 3" xfId="9766"/>
    <cellStyle name="Invoer 3 2 49 4" xfId="9767"/>
    <cellStyle name="Invoer 3 2 49 4 2" xfId="9768"/>
    <cellStyle name="Invoer 3 2 49 5" xfId="9769"/>
    <cellStyle name="Invoer 3 2 49 6" xfId="9770"/>
    <cellStyle name="Invoer 3 2 49 7" xfId="9771"/>
    <cellStyle name="Invoer 3 2 5" xfId="9772"/>
    <cellStyle name="Invoer 3 2 5 2" xfId="9773"/>
    <cellStyle name="Invoer 3 2 5 2 2" xfId="9774"/>
    <cellStyle name="Invoer 3 2 5 2 3" xfId="9775"/>
    <cellStyle name="Invoer 3 2 5 2 3 2" xfId="9776"/>
    <cellStyle name="Invoer 3 2 5 2 4" xfId="9777"/>
    <cellStyle name="Invoer 3 2 5 2 5" xfId="9778"/>
    <cellStyle name="Invoer 3 2 5 2 6" xfId="9779"/>
    <cellStyle name="Invoer 3 2 5 3" xfId="9780"/>
    <cellStyle name="Invoer 3 2 5 4" xfId="9781"/>
    <cellStyle name="Invoer 3 2 5 4 2" xfId="9782"/>
    <cellStyle name="Invoer 3 2 5 5" xfId="9783"/>
    <cellStyle name="Invoer 3 2 5 6" xfId="9784"/>
    <cellStyle name="Invoer 3 2 5 7" xfId="9785"/>
    <cellStyle name="Invoer 3 2 50" xfId="9786"/>
    <cellStyle name="Invoer 3 2 50 2" xfId="9787"/>
    <cellStyle name="Invoer 3 2 50 2 2" xfId="9788"/>
    <cellStyle name="Invoer 3 2 50 2 3" xfId="9789"/>
    <cellStyle name="Invoer 3 2 50 2 3 2" xfId="9790"/>
    <cellStyle name="Invoer 3 2 50 2 4" xfId="9791"/>
    <cellStyle name="Invoer 3 2 50 2 5" xfId="9792"/>
    <cellStyle name="Invoer 3 2 50 2 6" xfId="9793"/>
    <cellStyle name="Invoer 3 2 50 3" xfId="9794"/>
    <cellStyle name="Invoer 3 2 50 4" xfId="9795"/>
    <cellStyle name="Invoer 3 2 50 4 2" xfId="9796"/>
    <cellStyle name="Invoer 3 2 50 5" xfId="9797"/>
    <cellStyle name="Invoer 3 2 50 6" xfId="9798"/>
    <cellStyle name="Invoer 3 2 50 7" xfId="9799"/>
    <cellStyle name="Invoer 3 2 51" xfId="9800"/>
    <cellStyle name="Invoer 3 2 51 2" xfId="9801"/>
    <cellStyle name="Invoer 3 2 51 2 2" xfId="9802"/>
    <cellStyle name="Invoer 3 2 51 2 3" xfId="9803"/>
    <cellStyle name="Invoer 3 2 51 2 3 2" xfId="9804"/>
    <cellStyle name="Invoer 3 2 51 2 4" xfId="9805"/>
    <cellStyle name="Invoer 3 2 51 2 5" xfId="9806"/>
    <cellStyle name="Invoer 3 2 51 2 6" xfId="9807"/>
    <cellStyle name="Invoer 3 2 51 3" xfId="9808"/>
    <cellStyle name="Invoer 3 2 51 4" xfId="9809"/>
    <cellStyle name="Invoer 3 2 51 4 2" xfId="9810"/>
    <cellStyle name="Invoer 3 2 51 5" xfId="9811"/>
    <cellStyle name="Invoer 3 2 51 6" xfId="9812"/>
    <cellStyle name="Invoer 3 2 51 7" xfId="9813"/>
    <cellStyle name="Invoer 3 2 52" xfId="9814"/>
    <cellStyle name="Invoer 3 2 52 2" xfId="9815"/>
    <cellStyle name="Invoer 3 2 52 2 2" xfId="9816"/>
    <cellStyle name="Invoer 3 2 52 2 3" xfId="9817"/>
    <cellStyle name="Invoer 3 2 52 2 3 2" xfId="9818"/>
    <cellStyle name="Invoer 3 2 52 2 4" xfId="9819"/>
    <cellStyle name="Invoer 3 2 52 2 5" xfId="9820"/>
    <cellStyle name="Invoer 3 2 52 2 6" xfId="9821"/>
    <cellStyle name="Invoer 3 2 52 3" xfId="9822"/>
    <cellStyle name="Invoer 3 2 52 4" xfId="9823"/>
    <cellStyle name="Invoer 3 2 52 4 2" xfId="9824"/>
    <cellStyle name="Invoer 3 2 52 5" xfId="9825"/>
    <cellStyle name="Invoer 3 2 52 6" xfId="9826"/>
    <cellStyle name="Invoer 3 2 52 7" xfId="9827"/>
    <cellStyle name="Invoer 3 2 53" xfId="9828"/>
    <cellStyle name="Invoer 3 2 53 2" xfId="9829"/>
    <cellStyle name="Invoer 3 2 53 2 2" xfId="9830"/>
    <cellStyle name="Invoer 3 2 53 2 3" xfId="9831"/>
    <cellStyle name="Invoer 3 2 53 2 3 2" xfId="9832"/>
    <cellStyle name="Invoer 3 2 53 2 4" xfId="9833"/>
    <cellStyle name="Invoer 3 2 53 2 5" xfId="9834"/>
    <cellStyle name="Invoer 3 2 53 2 6" xfId="9835"/>
    <cellStyle name="Invoer 3 2 53 3" xfId="9836"/>
    <cellStyle name="Invoer 3 2 53 4" xfId="9837"/>
    <cellStyle name="Invoer 3 2 53 4 2" xfId="9838"/>
    <cellStyle name="Invoer 3 2 53 5" xfId="9839"/>
    <cellStyle name="Invoer 3 2 53 6" xfId="9840"/>
    <cellStyle name="Invoer 3 2 53 7" xfId="9841"/>
    <cellStyle name="Invoer 3 2 54" xfId="9842"/>
    <cellStyle name="Invoer 3 2 54 2" xfId="9843"/>
    <cellStyle name="Invoer 3 2 54 2 2" xfId="9844"/>
    <cellStyle name="Invoer 3 2 54 2 3" xfId="9845"/>
    <cellStyle name="Invoer 3 2 54 2 3 2" xfId="9846"/>
    <cellStyle name="Invoer 3 2 54 2 4" xfId="9847"/>
    <cellStyle name="Invoer 3 2 54 2 5" xfId="9848"/>
    <cellStyle name="Invoer 3 2 54 2 6" xfId="9849"/>
    <cellStyle name="Invoer 3 2 54 3" xfId="9850"/>
    <cellStyle name="Invoer 3 2 54 4" xfId="9851"/>
    <cellStyle name="Invoer 3 2 54 4 2" xfId="9852"/>
    <cellStyle name="Invoer 3 2 54 5" xfId="9853"/>
    <cellStyle name="Invoer 3 2 54 6" xfId="9854"/>
    <cellStyle name="Invoer 3 2 54 7" xfId="9855"/>
    <cellStyle name="Invoer 3 2 55" xfId="9856"/>
    <cellStyle name="Invoer 3 2 55 2" xfId="9857"/>
    <cellStyle name="Invoer 3 2 55 2 2" xfId="9858"/>
    <cellStyle name="Invoer 3 2 55 2 3" xfId="9859"/>
    <cellStyle name="Invoer 3 2 55 2 3 2" xfId="9860"/>
    <cellStyle name="Invoer 3 2 55 2 4" xfId="9861"/>
    <cellStyle name="Invoer 3 2 55 2 5" xfId="9862"/>
    <cellStyle name="Invoer 3 2 55 2 6" xfId="9863"/>
    <cellStyle name="Invoer 3 2 55 3" xfId="9864"/>
    <cellStyle name="Invoer 3 2 55 4" xfId="9865"/>
    <cellStyle name="Invoer 3 2 55 4 2" xfId="9866"/>
    <cellStyle name="Invoer 3 2 55 5" xfId="9867"/>
    <cellStyle name="Invoer 3 2 55 6" xfId="9868"/>
    <cellStyle name="Invoer 3 2 55 7" xfId="9869"/>
    <cellStyle name="Invoer 3 2 56" xfId="9870"/>
    <cellStyle name="Invoer 3 2 56 2" xfId="9871"/>
    <cellStyle name="Invoer 3 2 56 2 2" xfId="9872"/>
    <cellStyle name="Invoer 3 2 56 2 3" xfId="9873"/>
    <cellStyle name="Invoer 3 2 56 2 3 2" xfId="9874"/>
    <cellStyle name="Invoer 3 2 56 2 4" xfId="9875"/>
    <cellStyle name="Invoer 3 2 56 2 5" xfId="9876"/>
    <cellStyle name="Invoer 3 2 56 2 6" xfId="9877"/>
    <cellStyle name="Invoer 3 2 56 3" xfId="9878"/>
    <cellStyle name="Invoer 3 2 56 4" xfId="9879"/>
    <cellStyle name="Invoer 3 2 56 4 2" xfId="9880"/>
    <cellStyle name="Invoer 3 2 56 5" xfId="9881"/>
    <cellStyle name="Invoer 3 2 56 6" xfId="9882"/>
    <cellStyle name="Invoer 3 2 56 7" xfId="9883"/>
    <cellStyle name="Invoer 3 2 57" xfId="9884"/>
    <cellStyle name="Invoer 3 2 57 2" xfId="9885"/>
    <cellStyle name="Invoer 3 2 57 2 2" xfId="9886"/>
    <cellStyle name="Invoer 3 2 57 2 3" xfId="9887"/>
    <cellStyle name="Invoer 3 2 57 2 3 2" xfId="9888"/>
    <cellStyle name="Invoer 3 2 57 2 4" xfId="9889"/>
    <cellStyle name="Invoer 3 2 57 2 5" xfId="9890"/>
    <cellStyle name="Invoer 3 2 57 2 6" xfId="9891"/>
    <cellStyle name="Invoer 3 2 57 3" xfId="9892"/>
    <cellStyle name="Invoer 3 2 57 4" xfId="9893"/>
    <cellStyle name="Invoer 3 2 57 4 2" xfId="9894"/>
    <cellStyle name="Invoer 3 2 57 5" xfId="9895"/>
    <cellStyle name="Invoer 3 2 57 6" xfId="9896"/>
    <cellStyle name="Invoer 3 2 57 7" xfId="9897"/>
    <cellStyle name="Invoer 3 2 58" xfId="9898"/>
    <cellStyle name="Invoer 3 2 58 2" xfId="9899"/>
    <cellStyle name="Invoer 3 2 58 2 2" xfId="9900"/>
    <cellStyle name="Invoer 3 2 58 2 3" xfId="9901"/>
    <cellStyle name="Invoer 3 2 58 2 3 2" xfId="9902"/>
    <cellStyle name="Invoer 3 2 58 2 4" xfId="9903"/>
    <cellStyle name="Invoer 3 2 58 2 5" xfId="9904"/>
    <cellStyle name="Invoer 3 2 58 2 6" xfId="9905"/>
    <cellStyle name="Invoer 3 2 58 3" xfId="9906"/>
    <cellStyle name="Invoer 3 2 58 4" xfId="9907"/>
    <cellStyle name="Invoer 3 2 58 4 2" xfId="9908"/>
    <cellStyle name="Invoer 3 2 58 5" xfId="9909"/>
    <cellStyle name="Invoer 3 2 58 6" xfId="9910"/>
    <cellStyle name="Invoer 3 2 58 7" xfId="9911"/>
    <cellStyle name="Invoer 3 2 59" xfId="9912"/>
    <cellStyle name="Invoer 3 2 59 2" xfId="9913"/>
    <cellStyle name="Invoer 3 2 59 2 2" xfId="9914"/>
    <cellStyle name="Invoer 3 2 59 2 3" xfId="9915"/>
    <cellStyle name="Invoer 3 2 59 2 3 2" xfId="9916"/>
    <cellStyle name="Invoer 3 2 59 2 4" xfId="9917"/>
    <cellStyle name="Invoer 3 2 59 2 5" xfId="9918"/>
    <cellStyle name="Invoer 3 2 59 2 6" xfId="9919"/>
    <cellStyle name="Invoer 3 2 59 3" xfId="9920"/>
    <cellStyle name="Invoer 3 2 59 4" xfId="9921"/>
    <cellStyle name="Invoer 3 2 59 4 2" xfId="9922"/>
    <cellStyle name="Invoer 3 2 59 5" xfId="9923"/>
    <cellStyle name="Invoer 3 2 59 6" xfId="9924"/>
    <cellStyle name="Invoer 3 2 59 7" xfId="9925"/>
    <cellStyle name="Invoer 3 2 6" xfId="9926"/>
    <cellStyle name="Invoer 3 2 6 2" xfId="9927"/>
    <cellStyle name="Invoer 3 2 6 2 2" xfId="9928"/>
    <cellStyle name="Invoer 3 2 6 2 3" xfId="9929"/>
    <cellStyle name="Invoer 3 2 6 2 3 2" xfId="9930"/>
    <cellStyle name="Invoer 3 2 6 2 4" xfId="9931"/>
    <cellStyle name="Invoer 3 2 6 2 5" xfId="9932"/>
    <cellStyle name="Invoer 3 2 6 2 6" xfId="9933"/>
    <cellStyle name="Invoer 3 2 6 3" xfId="9934"/>
    <cellStyle name="Invoer 3 2 6 4" xfId="9935"/>
    <cellStyle name="Invoer 3 2 6 4 2" xfId="9936"/>
    <cellStyle name="Invoer 3 2 6 5" xfId="9937"/>
    <cellStyle name="Invoer 3 2 6 6" xfId="9938"/>
    <cellStyle name="Invoer 3 2 6 7" xfId="9939"/>
    <cellStyle name="Invoer 3 2 60" xfId="9940"/>
    <cellStyle name="Invoer 3 2 60 2" xfId="9941"/>
    <cellStyle name="Invoer 3 2 60 2 2" xfId="9942"/>
    <cellStyle name="Invoer 3 2 60 2 3" xfId="9943"/>
    <cellStyle name="Invoer 3 2 60 2 3 2" xfId="9944"/>
    <cellStyle name="Invoer 3 2 60 2 4" xfId="9945"/>
    <cellStyle name="Invoer 3 2 60 2 5" xfId="9946"/>
    <cellStyle name="Invoer 3 2 60 2 6" xfId="9947"/>
    <cellStyle name="Invoer 3 2 60 3" xfId="9948"/>
    <cellStyle name="Invoer 3 2 60 4" xfId="9949"/>
    <cellStyle name="Invoer 3 2 60 4 2" xfId="9950"/>
    <cellStyle name="Invoer 3 2 60 5" xfId="9951"/>
    <cellStyle name="Invoer 3 2 60 6" xfId="9952"/>
    <cellStyle name="Invoer 3 2 60 7" xfId="9953"/>
    <cellStyle name="Invoer 3 2 61" xfId="9954"/>
    <cellStyle name="Invoer 3 2 61 2" xfId="9955"/>
    <cellStyle name="Invoer 3 2 61 2 2" xfId="9956"/>
    <cellStyle name="Invoer 3 2 61 2 3" xfId="9957"/>
    <cellStyle name="Invoer 3 2 61 2 3 2" xfId="9958"/>
    <cellStyle name="Invoer 3 2 61 2 4" xfId="9959"/>
    <cellStyle name="Invoer 3 2 61 2 5" xfId="9960"/>
    <cellStyle name="Invoer 3 2 61 2 6" xfId="9961"/>
    <cellStyle name="Invoer 3 2 61 3" xfId="9962"/>
    <cellStyle name="Invoer 3 2 61 4" xfId="9963"/>
    <cellStyle name="Invoer 3 2 61 4 2" xfId="9964"/>
    <cellStyle name="Invoer 3 2 61 5" xfId="9965"/>
    <cellStyle name="Invoer 3 2 61 6" xfId="9966"/>
    <cellStyle name="Invoer 3 2 61 7" xfId="9967"/>
    <cellStyle name="Invoer 3 2 62" xfId="9968"/>
    <cellStyle name="Invoer 3 2 62 2" xfId="9969"/>
    <cellStyle name="Invoer 3 2 62 2 2" xfId="9970"/>
    <cellStyle name="Invoer 3 2 62 2 3" xfId="9971"/>
    <cellStyle name="Invoer 3 2 62 2 3 2" xfId="9972"/>
    <cellStyle name="Invoer 3 2 62 2 4" xfId="9973"/>
    <cellStyle name="Invoer 3 2 62 2 5" xfId="9974"/>
    <cellStyle name="Invoer 3 2 62 2 6" xfId="9975"/>
    <cellStyle name="Invoer 3 2 62 3" xfId="9976"/>
    <cellStyle name="Invoer 3 2 62 4" xfId="9977"/>
    <cellStyle name="Invoer 3 2 62 4 2" xfId="9978"/>
    <cellStyle name="Invoer 3 2 62 5" xfId="9979"/>
    <cellStyle name="Invoer 3 2 62 6" xfId="9980"/>
    <cellStyle name="Invoer 3 2 62 7" xfId="9981"/>
    <cellStyle name="Invoer 3 2 63" xfId="9982"/>
    <cellStyle name="Invoer 3 2 63 2" xfId="9983"/>
    <cellStyle name="Invoer 3 2 63 2 2" xfId="9984"/>
    <cellStyle name="Invoer 3 2 63 2 3" xfId="9985"/>
    <cellStyle name="Invoer 3 2 63 2 3 2" xfId="9986"/>
    <cellStyle name="Invoer 3 2 63 2 4" xfId="9987"/>
    <cellStyle name="Invoer 3 2 63 2 5" xfId="9988"/>
    <cellStyle name="Invoer 3 2 63 2 6" xfId="9989"/>
    <cellStyle name="Invoer 3 2 63 3" xfId="9990"/>
    <cellStyle name="Invoer 3 2 63 4" xfId="9991"/>
    <cellStyle name="Invoer 3 2 63 4 2" xfId="9992"/>
    <cellStyle name="Invoer 3 2 63 5" xfId="9993"/>
    <cellStyle name="Invoer 3 2 63 6" xfId="9994"/>
    <cellStyle name="Invoer 3 2 63 7" xfId="9995"/>
    <cellStyle name="Invoer 3 2 64" xfId="9996"/>
    <cellStyle name="Invoer 3 2 64 2" xfId="9997"/>
    <cellStyle name="Invoer 3 2 64 2 2" xfId="9998"/>
    <cellStyle name="Invoer 3 2 64 2 3" xfId="9999"/>
    <cellStyle name="Invoer 3 2 64 2 3 2" xfId="10000"/>
    <cellStyle name="Invoer 3 2 64 2 4" xfId="10001"/>
    <cellStyle name="Invoer 3 2 64 2 5" xfId="10002"/>
    <cellStyle name="Invoer 3 2 64 2 6" xfId="10003"/>
    <cellStyle name="Invoer 3 2 64 3" xfId="10004"/>
    <cellStyle name="Invoer 3 2 64 4" xfId="10005"/>
    <cellStyle name="Invoer 3 2 64 4 2" xfId="10006"/>
    <cellStyle name="Invoer 3 2 64 5" xfId="10007"/>
    <cellStyle name="Invoer 3 2 64 6" xfId="10008"/>
    <cellStyle name="Invoer 3 2 64 7" xfId="10009"/>
    <cellStyle name="Invoer 3 2 65" xfId="10010"/>
    <cellStyle name="Invoer 3 2 65 2" xfId="10011"/>
    <cellStyle name="Invoer 3 2 65 2 2" xfId="10012"/>
    <cellStyle name="Invoer 3 2 65 2 3" xfId="10013"/>
    <cellStyle name="Invoer 3 2 65 2 3 2" xfId="10014"/>
    <cellStyle name="Invoer 3 2 65 2 4" xfId="10015"/>
    <cellStyle name="Invoer 3 2 65 2 5" xfId="10016"/>
    <cellStyle name="Invoer 3 2 65 2 6" xfId="10017"/>
    <cellStyle name="Invoer 3 2 65 3" xfId="10018"/>
    <cellStyle name="Invoer 3 2 65 4" xfId="10019"/>
    <cellStyle name="Invoer 3 2 65 4 2" xfId="10020"/>
    <cellStyle name="Invoer 3 2 65 5" xfId="10021"/>
    <cellStyle name="Invoer 3 2 65 6" xfId="10022"/>
    <cellStyle name="Invoer 3 2 65 7" xfId="10023"/>
    <cellStyle name="Invoer 3 2 66" xfId="10024"/>
    <cellStyle name="Invoer 3 2 66 2" xfId="10025"/>
    <cellStyle name="Invoer 3 2 66 2 2" xfId="10026"/>
    <cellStyle name="Invoer 3 2 66 2 3" xfId="10027"/>
    <cellStyle name="Invoer 3 2 66 2 3 2" xfId="10028"/>
    <cellStyle name="Invoer 3 2 66 2 4" xfId="10029"/>
    <cellStyle name="Invoer 3 2 66 2 5" xfId="10030"/>
    <cellStyle name="Invoer 3 2 66 2 6" xfId="10031"/>
    <cellStyle name="Invoer 3 2 66 3" xfId="10032"/>
    <cellStyle name="Invoer 3 2 66 4" xfId="10033"/>
    <cellStyle name="Invoer 3 2 66 4 2" xfId="10034"/>
    <cellStyle name="Invoer 3 2 66 5" xfId="10035"/>
    <cellStyle name="Invoer 3 2 66 6" xfId="10036"/>
    <cellStyle name="Invoer 3 2 66 7" xfId="10037"/>
    <cellStyle name="Invoer 3 2 67" xfId="10038"/>
    <cellStyle name="Invoer 3 2 67 2" xfId="10039"/>
    <cellStyle name="Invoer 3 2 67 2 2" xfId="10040"/>
    <cellStyle name="Invoer 3 2 67 2 3" xfId="10041"/>
    <cellStyle name="Invoer 3 2 67 2 3 2" xfId="10042"/>
    <cellStyle name="Invoer 3 2 67 2 4" xfId="10043"/>
    <cellStyle name="Invoer 3 2 67 2 5" xfId="10044"/>
    <cellStyle name="Invoer 3 2 67 2 6" xfId="10045"/>
    <cellStyle name="Invoer 3 2 67 3" xfId="10046"/>
    <cellStyle name="Invoer 3 2 67 4" xfId="10047"/>
    <cellStyle name="Invoer 3 2 67 4 2" xfId="10048"/>
    <cellStyle name="Invoer 3 2 67 5" xfId="10049"/>
    <cellStyle name="Invoer 3 2 67 6" xfId="10050"/>
    <cellStyle name="Invoer 3 2 67 7" xfId="10051"/>
    <cellStyle name="Invoer 3 2 68" xfId="10052"/>
    <cellStyle name="Invoer 3 2 68 2" xfId="10053"/>
    <cellStyle name="Invoer 3 2 68 2 2" xfId="10054"/>
    <cellStyle name="Invoer 3 2 68 2 3" xfId="10055"/>
    <cellStyle name="Invoer 3 2 68 2 3 2" xfId="10056"/>
    <cellStyle name="Invoer 3 2 68 2 4" xfId="10057"/>
    <cellStyle name="Invoer 3 2 68 2 5" xfId="10058"/>
    <cellStyle name="Invoer 3 2 68 2 6" xfId="10059"/>
    <cellStyle name="Invoer 3 2 68 3" xfId="10060"/>
    <cellStyle name="Invoer 3 2 68 4" xfId="10061"/>
    <cellStyle name="Invoer 3 2 68 4 2" xfId="10062"/>
    <cellStyle name="Invoer 3 2 68 5" xfId="10063"/>
    <cellStyle name="Invoer 3 2 68 6" xfId="10064"/>
    <cellStyle name="Invoer 3 2 68 7" xfId="10065"/>
    <cellStyle name="Invoer 3 2 69" xfId="10066"/>
    <cellStyle name="Invoer 3 2 69 2" xfId="10067"/>
    <cellStyle name="Invoer 3 2 69 2 2" xfId="10068"/>
    <cellStyle name="Invoer 3 2 69 2 3" xfId="10069"/>
    <cellStyle name="Invoer 3 2 69 2 3 2" xfId="10070"/>
    <cellStyle name="Invoer 3 2 69 2 4" xfId="10071"/>
    <cellStyle name="Invoer 3 2 69 2 5" xfId="10072"/>
    <cellStyle name="Invoer 3 2 69 2 6" xfId="10073"/>
    <cellStyle name="Invoer 3 2 69 3" xfId="10074"/>
    <cellStyle name="Invoer 3 2 69 4" xfId="10075"/>
    <cellStyle name="Invoer 3 2 69 4 2" xfId="10076"/>
    <cellStyle name="Invoer 3 2 69 5" xfId="10077"/>
    <cellStyle name="Invoer 3 2 69 6" xfId="10078"/>
    <cellStyle name="Invoer 3 2 69 7" xfId="10079"/>
    <cellStyle name="Invoer 3 2 7" xfId="10080"/>
    <cellStyle name="Invoer 3 2 7 2" xfId="10081"/>
    <cellStyle name="Invoer 3 2 7 2 2" xfId="10082"/>
    <cellStyle name="Invoer 3 2 7 2 3" xfId="10083"/>
    <cellStyle name="Invoer 3 2 7 2 3 2" xfId="10084"/>
    <cellStyle name="Invoer 3 2 7 2 4" xfId="10085"/>
    <cellStyle name="Invoer 3 2 7 2 5" xfId="10086"/>
    <cellStyle name="Invoer 3 2 7 2 6" xfId="10087"/>
    <cellStyle name="Invoer 3 2 7 3" xfId="10088"/>
    <cellStyle name="Invoer 3 2 7 4" xfId="10089"/>
    <cellStyle name="Invoer 3 2 7 4 2" xfId="10090"/>
    <cellStyle name="Invoer 3 2 7 5" xfId="10091"/>
    <cellStyle name="Invoer 3 2 7 6" xfId="10092"/>
    <cellStyle name="Invoer 3 2 7 7" xfId="10093"/>
    <cellStyle name="Invoer 3 2 70" xfId="10094"/>
    <cellStyle name="Invoer 3 2 70 2" xfId="10095"/>
    <cellStyle name="Invoer 3 2 70 2 2" xfId="10096"/>
    <cellStyle name="Invoer 3 2 70 2 3" xfId="10097"/>
    <cellStyle name="Invoer 3 2 70 2 3 2" xfId="10098"/>
    <cellStyle name="Invoer 3 2 70 2 4" xfId="10099"/>
    <cellStyle name="Invoer 3 2 70 2 5" xfId="10100"/>
    <cellStyle name="Invoer 3 2 70 2 6" xfId="10101"/>
    <cellStyle name="Invoer 3 2 70 3" xfId="10102"/>
    <cellStyle name="Invoer 3 2 70 4" xfId="10103"/>
    <cellStyle name="Invoer 3 2 70 4 2" xfId="10104"/>
    <cellStyle name="Invoer 3 2 70 5" xfId="10105"/>
    <cellStyle name="Invoer 3 2 70 6" xfId="10106"/>
    <cellStyle name="Invoer 3 2 70 7" xfId="10107"/>
    <cellStyle name="Invoer 3 2 71" xfId="10108"/>
    <cellStyle name="Invoer 3 2 71 2" xfId="10109"/>
    <cellStyle name="Invoer 3 2 71 2 2" xfId="10110"/>
    <cellStyle name="Invoer 3 2 71 2 3" xfId="10111"/>
    <cellStyle name="Invoer 3 2 71 2 3 2" xfId="10112"/>
    <cellStyle name="Invoer 3 2 71 2 4" xfId="10113"/>
    <cellStyle name="Invoer 3 2 71 2 5" xfId="10114"/>
    <cellStyle name="Invoer 3 2 71 2 6" xfId="10115"/>
    <cellStyle name="Invoer 3 2 71 3" xfId="10116"/>
    <cellStyle name="Invoer 3 2 71 4" xfId="10117"/>
    <cellStyle name="Invoer 3 2 71 4 2" xfId="10118"/>
    <cellStyle name="Invoer 3 2 71 5" xfId="10119"/>
    <cellStyle name="Invoer 3 2 71 6" xfId="10120"/>
    <cellStyle name="Invoer 3 2 71 7" xfId="10121"/>
    <cellStyle name="Invoer 3 2 72" xfId="10122"/>
    <cellStyle name="Invoer 3 2 72 2" xfId="10123"/>
    <cellStyle name="Invoer 3 2 72 2 2" xfId="10124"/>
    <cellStyle name="Invoer 3 2 72 2 3" xfId="10125"/>
    <cellStyle name="Invoer 3 2 72 2 3 2" xfId="10126"/>
    <cellStyle name="Invoer 3 2 72 2 4" xfId="10127"/>
    <cellStyle name="Invoer 3 2 72 2 5" xfId="10128"/>
    <cellStyle name="Invoer 3 2 72 2 6" xfId="10129"/>
    <cellStyle name="Invoer 3 2 72 3" xfId="10130"/>
    <cellStyle name="Invoer 3 2 72 4" xfId="10131"/>
    <cellStyle name="Invoer 3 2 72 4 2" xfId="10132"/>
    <cellStyle name="Invoer 3 2 72 5" xfId="10133"/>
    <cellStyle name="Invoer 3 2 72 6" xfId="10134"/>
    <cellStyle name="Invoer 3 2 72 7" xfId="10135"/>
    <cellStyle name="Invoer 3 2 73" xfId="10136"/>
    <cellStyle name="Invoer 3 2 73 2" xfId="10137"/>
    <cellStyle name="Invoer 3 2 73 2 2" xfId="10138"/>
    <cellStyle name="Invoer 3 2 73 2 3" xfId="10139"/>
    <cellStyle name="Invoer 3 2 73 2 3 2" xfId="10140"/>
    <cellStyle name="Invoer 3 2 73 2 4" xfId="10141"/>
    <cellStyle name="Invoer 3 2 73 2 5" xfId="10142"/>
    <cellStyle name="Invoer 3 2 73 2 6" xfId="10143"/>
    <cellStyle name="Invoer 3 2 73 3" xfId="10144"/>
    <cellStyle name="Invoer 3 2 73 4" xfId="10145"/>
    <cellStyle name="Invoer 3 2 73 4 2" xfId="10146"/>
    <cellStyle name="Invoer 3 2 73 5" xfId="10147"/>
    <cellStyle name="Invoer 3 2 73 6" xfId="10148"/>
    <cellStyle name="Invoer 3 2 73 7" xfId="10149"/>
    <cellStyle name="Invoer 3 2 74" xfId="10150"/>
    <cellStyle name="Invoer 3 2 74 2" xfId="10151"/>
    <cellStyle name="Invoer 3 2 74 2 2" xfId="10152"/>
    <cellStyle name="Invoer 3 2 74 2 3" xfId="10153"/>
    <cellStyle name="Invoer 3 2 74 2 3 2" xfId="10154"/>
    <cellStyle name="Invoer 3 2 74 2 4" xfId="10155"/>
    <cellStyle name="Invoer 3 2 74 2 5" xfId="10156"/>
    <cellStyle name="Invoer 3 2 74 2 6" xfId="10157"/>
    <cellStyle name="Invoer 3 2 74 3" xfId="10158"/>
    <cellStyle name="Invoer 3 2 74 4" xfId="10159"/>
    <cellStyle name="Invoer 3 2 74 4 2" xfId="10160"/>
    <cellStyle name="Invoer 3 2 74 5" xfId="10161"/>
    <cellStyle name="Invoer 3 2 74 6" xfId="10162"/>
    <cellStyle name="Invoer 3 2 74 7" xfId="10163"/>
    <cellStyle name="Invoer 3 2 75" xfId="10164"/>
    <cellStyle name="Invoer 3 2 75 2" xfId="10165"/>
    <cellStyle name="Invoer 3 2 75 2 2" xfId="10166"/>
    <cellStyle name="Invoer 3 2 75 2 3" xfId="10167"/>
    <cellStyle name="Invoer 3 2 75 2 3 2" xfId="10168"/>
    <cellStyle name="Invoer 3 2 75 2 4" xfId="10169"/>
    <cellStyle name="Invoer 3 2 75 2 5" xfId="10170"/>
    <cellStyle name="Invoer 3 2 75 2 6" xfId="10171"/>
    <cellStyle name="Invoer 3 2 75 3" xfId="10172"/>
    <cellStyle name="Invoer 3 2 75 4" xfId="10173"/>
    <cellStyle name="Invoer 3 2 75 4 2" xfId="10174"/>
    <cellStyle name="Invoer 3 2 75 5" xfId="10175"/>
    <cellStyle name="Invoer 3 2 75 6" xfId="10176"/>
    <cellStyle name="Invoer 3 2 75 7" xfId="10177"/>
    <cellStyle name="Invoer 3 2 76" xfId="10178"/>
    <cellStyle name="Invoer 3 2 76 2" xfId="10179"/>
    <cellStyle name="Invoer 3 2 76 2 2" xfId="10180"/>
    <cellStyle name="Invoer 3 2 76 2 3" xfId="10181"/>
    <cellStyle name="Invoer 3 2 76 2 3 2" xfId="10182"/>
    <cellStyle name="Invoer 3 2 76 2 4" xfId="10183"/>
    <cellStyle name="Invoer 3 2 76 2 5" xfId="10184"/>
    <cellStyle name="Invoer 3 2 76 2 6" xfId="10185"/>
    <cellStyle name="Invoer 3 2 76 3" xfId="10186"/>
    <cellStyle name="Invoer 3 2 76 4" xfId="10187"/>
    <cellStyle name="Invoer 3 2 76 4 2" xfId="10188"/>
    <cellStyle name="Invoer 3 2 76 5" xfId="10189"/>
    <cellStyle name="Invoer 3 2 76 6" xfId="10190"/>
    <cellStyle name="Invoer 3 2 76 7" xfId="10191"/>
    <cellStyle name="Invoer 3 2 77" xfId="10192"/>
    <cellStyle name="Invoer 3 2 77 2" xfId="10193"/>
    <cellStyle name="Invoer 3 2 77 2 2" xfId="10194"/>
    <cellStyle name="Invoer 3 2 77 2 3" xfId="10195"/>
    <cellStyle name="Invoer 3 2 77 2 3 2" xfId="10196"/>
    <cellStyle name="Invoer 3 2 77 2 4" xfId="10197"/>
    <cellStyle name="Invoer 3 2 77 2 5" xfId="10198"/>
    <cellStyle name="Invoer 3 2 77 2 6" xfId="10199"/>
    <cellStyle name="Invoer 3 2 77 3" xfId="10200"/>
    <cellStyle name="Invoer 3 2 77 4" xfId="10201"/>
    <cellStyle name="Invoer 3 2 77 4 2" xfId="10202"/>
    <cellStyle name="Invoer 3 2 77 5" xfId="10203"/>
    <cellStyle name="Invoer 3 2 77 6" xfId="10204"/>
    <cellStyle name="Invoer 3 2 77 7" xfId="10205"/>
    <cellStyle name="Invoer 3 2 78" xfId="10206"/>
    <cellStyle name="Invoer 3 2 78 2" xfId="10207"/>
    <cellStyle name="Invoer 3 2 78 2 2" xfId="10208"/>
    <cellStyle name="Invoer 3 2 78 2 3" xfId="10209"/>
    <cellStyle name="Invoer 3 2 78 2 3 2" xfId="10210"/>
    <cellStyle name="Invoer 3 2 78 2 4" xfId="10211"/>
    <cellStyle name="Invoer 3 2 78 2 5" xfId="10212"/>
    <cellStyle name="Invoer 3 2 78 2 6" xfId="10213"/>
    <cellStyle name="Invoer 3 2 78 3" xfId="10214"/>
    <cellStyle name="Invoer 3 2 78 4" xfId="10215"/>
    <cellStyle name="Invoer 3 2 78 4 2" xfId="10216"/>
    <cellStyle name="Invoer 3 2 78 5" xfId="10217"/>
    <cellStyle name="Invoer 3 2 78 6" xfId="10218"/>
    <cellStyle name="Invoer 3 2 78 7" xfId="10219"/>
    <cellStyle name="Invoer 3 2 79" xfId="10220"/>
    <cellStyle name="Invoer 3 2 79 2" xfId="10221"/>
    <cellStyle name="Invoer 3 2 79 2 2" xfId="10222"/>
    <cellStyle name="Invoer 3 2 79 2 3" xfId="10223"/>
    <cellStyle name="Invoer 3 2 79 2 3 2" xfId="10224"/>
    <cellStyle name="Invoer 3 2 79 2 4" xfId="10225"/>
    <cellStyle name="Invoer 3 2 79 2 5" xfId="10226"/>
    <cellStyle name="Invoer 3 2 79 2 6" xfId="10227"/>
    <cellStyle name="Invoer 3 2 79 3" xfId="10228"/>
    <cellStyle name="Invoer 3 2 79 4" xfId="10229"/>
    <cellStyle name="Invoer 3 2 79 4 2" xfId="10230"/>
    <cellStyle name="Invoer 3 2 79 5" xfId="10231"/>
    <cellStyle name="Invoer 3 2 79 6" xfId="10232"/>
    <cellStyle name="Invoer 3 2 79 7" xfId="10233"/>
    <cellStyle name="Invoer 3 2 8" xfId="10234"/>
    <cellStyle name="Invoer 3 2 8 2" xfId="10235"/>
    <cellStyle name="Invoer 3 2 8 2 2" xfId="10236"/>
    <cellStyle name="Invoer 3 2 8 2 3" xfId="10237"/>
    <cellStyle name="Invoer 3 2 8 2 3 2" xfId="10238"/>
    <cellStyle name="Invoer 3 2 8 2 4" xfId="10239"/>
    <cellStyle name="Invoer 3 2 8 2 5" xfId="10240"/>
    <cellStyle name="Invoer 3 2 8 2 6" xfId="10241"/>
    <cellStyle name="Invoer 3 2 8 3" xfId="10242"/>
    <cellStyle name="Invoer 3 2 8 4" xfId="10243"/>
    <cellStyle name="Invoer 3 2 8 4 2" xfId="10244"/>
    <cellStyle name="Invoer 3 2 8 5" xfId="10245"/>
    <cellStyle name="Invoer 3 2 8 6" xfId="10246"/>
    <cellStyle name="Invoer 3 2 8 7" xfId="10247"/>
    <cellStyle name="Invoer 3 2 80" xfId="10248"/>
    <cellStyle name="Invoer 3 2 80 2" xfId="10249"/>
    <cellStyle name="Invoer 3 2 80 3" xfId="10250"/>
    <cellStyle name="Invoer 3 2 80 3 2" xfId="10251"/>
    <cellStyle name="Invoer 3 2 80 4" xfId="10252"/>
    <cellStyle name="Invoer 3 2 80 5" xfId="10253"/>
    <cellStyle name="Invoer 3 2 80 6" xfId="10254"/>
    <cellStyle name="Invoer 3 2 81" xfId="10255"/>
    <cellStyle name="Invoer 3 2 82" xfId="10256"/>
    <cellStyle name="Invoer 3 2 82 2" xfId="10257"/>
    <cellStyle name="Invoer 3 2 83" xfId="10258"/>
    <cellStyle name="Invoer 3 2 84" xfId="10259"/>
    <cellStyle name="Invoer 3 2 85" xfId="10260"/>
    <cellStyle name="Invoer 3 2 9" xfId="10261"/>
    <cellStyle name="Invoer 3 2 9 2" xfId="10262"/>
    <cellStyle name="Invoer 3 2 9 2 2" xfId="10263"/>
    <cellStyle name="Invoer 3 2 9 2 3" xfId="10264"/>
    <cellStyle name="Invoer 3 2 9 2 3 2" xfId="10265"/>
    <cellStyle name="Invoer 3 2 9 2 4" xfId="10266"/>
    <cellStyle name="Invoer 3 2 9 2 5" xfId="10267"/>
    <cellStyle name="Invoer 3 2 9 2 6" xfId="10268"/>
    <cellStyle name="Invoer 3 2 9 3" xfId="10269"/>
    <cellStyle name="Invoer 3 2 9 4" xfId="10270"/>
    <cellStyle name="Invoer 3 2 9 4 2" xfId="10271"/>
    <cellStyle name="Invoer 3 2 9 5" xfId="10272"/>
    <cellStyle name="Invoer 3 2 9 6" xfId="10273"/>
    <cellStyle name="Invoer 3 2 9 7" xfId="10274"/>
    <cellStyle name="Invoer 3 20" xfId="10275"/>
    <cellStyle name="Invoer 3 20 2" xfId="10276"/>
    <cellStyle name="Invoer 3 21" xfId="10277"/>
    <cellStyle name="Invoer 3 22" xfId="10278"/>
    <cellStyle name="Invoer 3 23" xfId="10279"/>
    <cellStyle name="Invoer 3 3" xfId="10280"/>
    <cellStyle name="Invoer 3 3 2" xfId="10281"/>
    <cellStyle name="Invoer 3 3 2 2" xfId="10282"/>
    <cellStyle name="Invoer 3 3 2 3" xfId="10283"/>
    <cellStyle name="Invoer 3 3 2 3 2" xfId="10284"/>
    <cellStyle name="Invoer 3 3 2 4" xfId="10285"/>
    <cellStyle name="Invoer 3 3 2 5" xfId="10286"/>
    <cellStyle name="Invoer 3 3 2 6" xfId="10287"/>
    <cellStyle name="Invoer 3 3 3" xfId="10288"/>
    <cellStyle name="Invoer 3 3 4" xfId="10289"/>
    <cellStyle name="Invoer 3 3 4 2" xfId="10290"/>
    <cellStyle name="Invoer 3 3 5" xfId="10291"/>
    <cellStyle name="Invoer 3 3 6" xfId="10292"/>
    <cellStyle name="Invoer 3 3 7" xfId="10293"/>
    <cellStyle name="Invoer 3 4" xfId="10294"/>
    <cellStyle name="Invoer 3 4 2" xfId="10295"/>
    <cellStyle name="Invoer 3 4 2 2" xfId="10296"/>
    <cellStyle name="Invoer 3 4 2 3" xfId="10297"/>
    <cellStyle name="Invoer 3 4 2 3 2" xfId="10298"/>
    <cellStyle name="Invoer 3 4 2 4" xfId="10299"/>
    <cellStyle name="Invoer 3 4 2 5" xfId="10300"/>
    <cellStyle name="Invoer 3 4 2 6" xfId="10301"/>
    <cellStyle name="Invoer 3 4 3" xfId="10302"/>
    <cellStyle name="Invoer 3 4 4" xfId="10303"/>
    <cellStyle name="Invoer 3 4 4 2" xfId="10304"/>
    <cellStyle name="Invoer 3 4 5" xfId="10305"/>
    <cellStyle name="Invoer 3 4 6" xfId="10306"/>
    <cellStyle name="Invoer 3 4 7" xfId="10307"/>
    <cellStyle name="Invoer 3 5" xfId="10308"/>
    <cellStyle name="Invoer 3 5 2" xfId="10309"/>
    <cellStyle name="Invoer 3 5 2 2" xfId="10310"/>
    <cellStyle name="Invoer 3 5 2 3" xfId="10311"/>
    <cellStyle name="Invoer 3 5 2 3 2" xfId="10312"/>
    <cellStyle name="Invoer 3 5 2 4" xfId="10313"/>
    <cellStyle name="Invoer 3 5 2 5" xfId="10314"/>
    <cellStyle name="Invoer 3 5 2 6" xfId="10315"/>
    <cellStyle name="Invoer 3 5 3" xfId="10316"/>
    <cellStyle name="Invoer 3 5 4" xfId="10317"/>
    <cellStyle name="Invoer 3 5 4 2" xfId="10318"/>
    <cellStyle name="Invoer 3 5 5" xfId="10319"/>
    <cellStyle name="Invoer 3 5 6" xfId="10320"/>
    <cellStyle name="Invoer 3 5 7" xfId="10321"/>
    <cellStyle name="Invoer 3 6" xfId="10322"/>
    <cellStyle name="Invoer 3 6 2" xfId="10323"/>
    <cellStyle name="Invoer 3 6 2 2" xfId="10324"/>
    <cellStyle name="Invoer 3 6 2 3" xfId="10325"/>
    <cellStyle name="Invoer 3 6 2 3 2" xfId="10326"/>
    <cellStyle name="Invoer 3 6 2 4" xfId="10327"/>
    <cellStyle name="Invoer 3 6 2 5" xfId="10328"/>
    <cellStyle name="Invoer 3 6 2 6" xfId="10329"/>
    <cellStyle name="Invoer 3 6 3" xfId="10330"/>
    <cellStyle name="Invoer 3 6 4" xfId="10331"/>
    <cellStyle name="Invoer 3 6 4 2" xfId="10332"/>
    <cellStyle name="Invoer 3 6 5" xfId="10333"/>
    <cellStyle name="Invoer 3 6 6" xfId="10334"/>
    <cellStyle name="Invoer 3 6 7" xfId="10335"/>
    <cellStyle name="Invoer 3 7" xfId="10336"/>
    <cellStyle name="Invoer 3 7 2" xfId="10337"/>
    <cellStyle name="Invoer 3 7 2 2" xfId="10338"/>
    <cellStyle name="Invoer 3 7 2 3" xfId="10339"/>
    <cellStyle name="Invoer 3 7 2 3 2" xfId="10340"/>
    <cellStyle name="Invoer 3 7 2 4" xfId="10341"/>
    <cellStyle name="Invoer 3 7 2 5" xfId="10342"/>
    <cellStyle name="Invoer 3 7 2 6" xfId="10343"/>
    <cellStyle name="Invoer 3 7 3" xfId="10344"/>
    <cellStyle name="Invoer 3 7 4" xfId="10345"/>
    <cellStyle name="Invoer 3 7 4 2" xfId="10346"/>
    <cellStyle name="Invoer 3 7 5" xfId="10347"/>
    <cellStyle name="Invoer 3 7 6" xfId="10348"/>
    <cellStyle name="Invoer 3 7 7" xfId="10349"/>
    <cellStyle name="Invoer 3 8" xfId="10350"/>
    <cellStyle name="Invoer 3 8 2" xfId="10351"/>
    <cellStyle name="Invoer 3 8 2 2" xfId="10352"/>
    <cellStyle name="Invoer 3 8 2 3" xfId="10353"/>
    <cellStyle name="Invoer 3 8 2 3 2" xfId="10354"/>
    <cellStyle name="Invoer 3 8 2 4" xfId="10355"/>
    <cellStyle name="Invoer 3 8 2 5" xfId="10356"/>
    <cellStyle name="Invoer 3 8 2 6" xfId="10357"/>
    <cellStyle name="Invoer 3 8 3" xfId="10358"/>
    <cellStyle name="Invoer 3 8 4" xfId="10359"/>
    <cellStyle name="Invoer 3 8 4 2" xfId="10360"/>
    <cellStyle name="Invoer 3 8 5" xfId="10361"/>
    <cellStyle name="Invoer 3 8 6" xfId="10362"/>
    <cellStyle name="Invoer 3 8 7" xfId="10363"/>
    <cellStyle name="Invoer 3 9" xfId="10364"/>
    <cellStyle name="Invoer 3 9 2" xfId="10365"/>
    <cellStyle name="Invoer 3 9 2 2" xfId="10366"/>
    <cellStyle name="Invoer 3 9 2 3" xfId="10367"/>
    <cellStyle name="Invoer 3 9 2 3 2" xfId="10368"/>
    <cellStyle name="Invoer 3 9 2 4" xfId="10369"/>
    <cellStyle name="Invoer 3 9 2 5" xfId="10370"/>
    <cellStyle name="Invoer 3 9 2 6" xfId="10371"/>
    <cellStyle name="Invoer 3 9 3" xfId="10372"/>
    <cellStyle name="Invoer 3 9 4" xfId="10373"/>
    <cellStyle name="Invoer 3 9 4 2" xfId="10374"/>
    <cellStyle name="Invoer 3 9 5" xfId="10375"/>
    <cellStyle name="Invoer 3 9 6" xfId="10376"/>
    <cellStyle name="Invoer 3 9 7" xfId="10377"/>
    <cellStyle name="Komma" xfId="1" builtinId="3"/>
    <cellStyle name="Komma 10" xfId="10378"/>
    <cellStyle name="Komma 10 2" xfId="10379"/>
    <cellStyle name="Komma 10 2 2" xfId="10380"/>
    <cellStyle name="Komma 10 2 2 2" xfId="10381"/>
    <cellStyle name="Komma 10 2 3" xfId="10382"/>
    <cellStyle name="Komma 10 3" xfId="10383"/>
    <cellStyle name="Komma 10 3 2" xfId="10384"/>
    <cellStyle name="Komma 10 4" xfId="10385"/>
    <cellStyle name="Komma 11" xfId="10386"/>
    <cellStyle name="Komma 11 2" xfId="10387"/>
    <cellStyle name="Komma 11 3" xfId="10388"/>
    <cellStyle name="Komma 11 3 2" xfId="10389"/>
    <cellStyle name="Komma 11 4" xfId="10390"/>
    <cellStyle name="Komma 12" xfId="10391"/>
    <cellStyle name="Komma 13" xfId="10392"/>
    <cellStyle name="Komma 14" xfId="10393"/>
    <cellStyle name="Komma 15" xfId="10394"/>
    <cellStyle name="Komma 15 2" xfId="10395"/>
    <cellStyle name="Komma 16" xfId="10396"/>
    <cellStyle name="Komma 17" xfId="10397"/>
    <cellStyle name="Komma 18" xfId="10398"/>
    <cellStyle name="Komma 19" xfId="4"/>
    <cellStyle name="Komma 2" xfId="10399"/>
    <cellStyle name="Komma 2 2" xfId="10400"/>
    <cellStyle name="Komma 2 2 2" xfId="10401"/>
    <cellStyle name="Komma 2 2 3" xfId="10402"/>
    <cellStyle name="Komma 2 3" xfId="10403"/>
    <cellStyle name="Komma 2 3 2" xfId="10404"/>
    <cellStyle name="Komma 3" xfId="10405"/>
    <cellStyle name="Komma 3 2" xfId="10406"/>
    <cellStyle name="Komma 3 2 2" xfId="10407"/>
    <cellStyle name="Komma 4" xfId="10408"/>
    <cellStyle name="Komma 4 2" xfId="10409"/>
    <cellStyle name="Komma 5" xfId="10410"/>
    <cellStyle name="Komma 5 2" xfId="10411"/>
    <cellStyle name="Komma 5 2 10" xfId="10412"/>
    <cellStyle name="Komma 5 2 10 2" xfId="10413"/>
    <cellStyle name="Komma 5 2 10 2 2" xfId="10414"/>
    <cellStyle name="Komma 5 2 10 3" xfId="10415"/>
    <cellStyle name="Komma 5 2 10 4" xfId="10416"/>
    <cellStyle name="Komma 5 2 11" xfId="10417"/>
    <cellStyle name="Komma 5 2 11 2" xfId="10418"/>
    <cellStyle name="Komma 5 2 11 2 2" xfId="10419"/>
    <cellStyle name="Komma 5 2 11 3" xfId="10420"/>
    <cellStyle name="Komma 5 2 12" xfId="10421"/>
    <cellStyle name="Komma 5 2 12 2" xfId="10422"/>
    <cellStyle name="Komma 5 2 13" xfId="10423"/>
    <cellStyle name="Komma 5 2 2" xfId="10424"/>
    <cellStyle name="Komma 5 2 2 10" xfId="10425"/>
    <cellStyle name="Komma 5 2 2 10 2" xfId="10426"/>
    <cellStyle name="Komma 5 2 2 11" xfId="10427"/>
    <cellStyle name="Komma 5 2 2 2" xfId="10428"/>
    <cellStyle name="Komma 5 2 2 2 2" xfId="10429"/>
    <cellStyle name="Komma 5 2 2 2 2 2" xfId="10430"/>
    <cellStyle name="Komma 5 2 2 2 2 2 2" xfId="10431"/>
    <cellStyle name="Komma 5 2 2 2 2 2 2 2" xfId="10432"/>
    <cellStyle name="Komma 5 2 2 2 2 2 2 2 2" xfId="10433"/>
    <cellStyle name="Komma 5 2 2 2 2 2 2 2 2 2" xfId="10434"/>
    <cellStyle name="Komma 5 2 2 2 2 2 2 2 2 2 2" xfId="10435"/>
    <cellStyle name="Komma 5 2 2 2 2 2 2 2 2 3" xfId="10436"/>
    <cellStyle name="Komma 5 2 2 2 2 2 2 2 3" xfId="10437"/>
    <cellStyle name="Komma 5 2 2 2 2 2 2 2 3 2" xfId="10438"/>
    <cellStyle name="Komma 5 2 2 2 2 2 2 2 4" xfId="10439"/>
    <cellStyle name="Komma 5 2 2 2 2 2 2 3" xfId="10440"/>
    <cellStyle name="Komma 5 2 2 2 2 2 2 3 2" xfId="10441"/>
    <cellStyle name="Komma 5 2 2 2 2 2 2 3 2 2" xfId="10442"/>
    <cellStyle name="Komma 5 2 2 2 2 2 2 3 3" xfId="10443"/>
    <cellStyle name="Komma 5 2 2 2 2 2 2 4" xfId="10444"/>
    <cellStyle name="Komma 5 2 2 2 2 2 2 4 2" xfId="10445"/>
    <cellStyle name="Komma 5 2 2 2 2 2 2 4 2 2" xfId="10446"/>
    <cellStyle name="Komma 5 2 2 2 2 2 2 4 3" xfId="10447"/>
    <cellStyle name="Komma 5 2 2 2 2 2 2 5" xfId="10448"/>
    <cellStyle name="Komma 5 2 2 2 2 2 2 5 2" xfId="10449"/>
    <cellStyle name="Komma 5 2 2 2 2 2 2 6" xfId="10450"/>
    <cellStyle name="Komma 5 2 2 2 2 2 3" xfId="10451"/>
    <cellStyle name="Komma 5 2 2 2 2 2 3 2" xfId="10452"/>
    <cellStyle name="Komma 5 2 2 2 2 2 3 2 2" xfId="10453"/>
    <cellStyle name="Komma 5 2 2 2 2 2 3 2 2 2" xfId="10454"/>
    <cellStyle name="Komma 5 2 2 2 2 2 3 2 3" xfId="10455"/>
    <cellStyle name="Komma 5 2 2 2 2 2 3 3" xfId="10456"/>
    <cellStyle name="Komma 5 2 2 2 2 2 3 3 2" xfId="10457"/>
    <cellStyle name="Komma 5 2 2 2 2 2 3 4" xfId="10458"/>
    <cellStyle name="Komma 5 2 2 2 2 2 4" xfId="10459"/>
    <cellStyle name="Komma 5 2 2 2 2 2 4 2" xfId="10460"/>
    <cellStyle name="Komma 5 2 2 2 2 2 4 2 2" xfId="10461"/>
    <cellStyle name="Komma 5 2 2 2 2 2 4 3" xfId="10462"/>
    <cellStyle name="Komma 5 2 2 2 2 2 5" xfId="10463"/>
    <cellStyle name="Komma 5 2 2 2 2 2 5 2" xfId="10464"/>
    <cellStyle name="Komma 5 2 2 2 2 2 5 2 2" xfId="10465"/>
    <cellStyle name="Komma 5 2 2 2 2 2 5 3" xfId="10466"/>
    <cellStyle name="Komma 5 2 2 2 2 2 6" xfId="10467"/>
    <cellStyle name="Komma 5 2 2 2 2 2 6 2" xfId="10468"/>
    <cellStyle name="Komma 5 2 2 2 2 2 7" xfId="10469"/>
    <cellStyle name="Komma 5 2 2 2 2 3" xfId="10470"/>
    <cellStyle name="Komma 5 2 2 2 2 3 2" xfId="10471"/>
    <cellStyle name="Komma 5 2 2 2 2 3 2 2" xfId="10472"/>
    <cellStyle name="Komma 5 2 2 2 2 3 2 2 2" xfId="10473"/>
    <cellStyle name="Komma 5 2 2 2 2 3 2 2 2 2" xfId="10474"/>
    <cellStyle name="Komma 5 2 2 2 2 3 2 2 3" xfId="10475"/>
    <cellStyle name="Komma 5 2 2 2 2 3 2 3" xfId="10476"/>
    <cellStyle name="Komma 5 2 2 2 2 3 2 3 2" xfId="10477"/>
    <cellStyle name="Komma 5 2 2 2 2 3 2 4" xfId="10478"/>
    <cellStyle name="Komma 5 2 2 2 2 3 3" xfId="10479"/>
    <cellStyle name="Komma 5 2 2 2 2 3 3 2" xfId="10480"/>
    <cellStyle name="Komma 5 2 2 2 2 3 3 2 2" xfId="10481"/>
    <cellStyle name="Komma 5 2 2 2 2 3 3 3" xfId="10482"/>
    <cellStyle name="Komma 5 2 2 2 2 3 4" xfId="10483"/>
    <cellStyle name="Komma 5 2 2 2 2 3 4 2" xfId="10484"/>
    <cellStyle name="Komma 5 2 2 2 2 3 4 2 2" xfId="10485"/>
    <cellStyle name="Komma 5 2 2 2 2 3 4 3" xfId="10486"/>
    <cellStyle name="Komma 5 2 2 2 2 3 5" xfId="10487"/>
    <cellStyle name="Komma 5 2 2 2 2 3 5 2" xfId="10488"/>
    <cellStyle name="Komma 5 2 2 2 2 3 6" xfId="10489"/>
    <cellStyle name="Komma 5 2 2 2 2 4" xfId="10490"/>
    <cellStyle name="Komma 5 2 2 2 2 4 2" xfId="10491"/>
    <cellStyle name="Komma 5 2 2 2 2 4 2 2" xfId="10492"/>
    <cellStyle name="Komma 5 2 2 2 2 4 2 2 2" xfId="10493"/>
    <cellStyle name="Komma 5 2 2 2 2 4 2 3" xfId="10494"/>
    <cellStyle name="Komma 5 2 2 2 2 4 3" xfId="10495"/>
    <cellStyle name="Komma 5 2 2 2 2 4 3 2" xfId="10496"/>
    <cellStyle name="Komma 5 2 2 2 2 4 4" xfId="10497"/>
    <cellStyle name="Komma 5 2 2 2 2 5" xfId="10498"/>
    <cellStyle name="Komma 5 2 2 2 2 5 2" xfId="10499"/>
    <cellStyle name="Komma 5 2 2 2 2 5 2 2" xfId="10500"/>
    <cellStyle name="Komma 5 2 2 2 2 5 3" xfId="10501"/>
    <cellStyle name="Komma 5 2 2 2 2 6" xfId="10502"/>
    <cellStyle name="Komma 5 2 2 2 2 6 2" xfId="10503"/>
    <cellStyle name="Komma 5 2 2 2 2 6 2 2" xfId="10504"/>
    <cellStyle name="Komma 5 2 2 2 2 6 3" xfId="10505"/>
    <cellStyle name="Komma 5 2 2 2 2 7" xfId="10506"/>
    <cellStyle name="Komma 5 2 2 2 2 7 2" xfId="10507"/>
    <cellStyle name="Komma 5 2 2 2 2 8" xfId="10508"/>
    <cellStyle name="Komma 5 2 2 2 3" xfId="10509"/>
    <cellStyle name="Komma 5 2 2 2 3 2" xfId="10510"/>
    <cellStyle name="Komma 5 2 2 2 3 2 2" xfId="10511"/>
    <cellStyle name="Komma 5 2 2 2 3 2 2 2" xfId="10512"/>
    <cellStyle name="Komma 5 2 2 2 3 2 2 2 2" xfId="10513"/>
    <cellStyle name="Komma 5 2 2 2 3 2 2 2 2 2" xfId="10514"/>
    <cellStyle name="Komma 5 2 2 2 3 2 2 2 3" xfId="10515"/>
    <cellStyle name="Komma 5 2 2 2 3 2 2 3" xfId="10516"/>
    <cellStyle name="Komma 5 2 2 2 3 2 2 3 2" xfId="10517"/>
    <cellStyle name="Komma 5 2 2 2 3 2 2 4" xfId="10518"/>
    <cellStyle name="Komma 5 2 2 2 3 2 3" xfId="10519"/>
    <cellStyle name="Komma 5 2 2 2 3 2 3 2" xfId="10520"/>
    <cellStyle name="Komma 5 2 2 2 3 2 3 2 2" xfId="10521"/>
    <cellStyle name="Komma 5 2 2 2 3 2 3 3" xfId="10522"/>
    <cellStyle name="Komma 5 2 2 2 3 2 4" xfId="10523"/>
    <cellStyle name="Komma 5 2 2 2 3 2 4 2" xfId="10524"/>
    <cellStyle name="Komma 5 2 2 2 3 2 4 2 2" xfId="10525"/>
    <cellStyle name="Komma 5 2 2 2 3 2 4 3" xfId="10526"/>
    <cellStyle name="Komma 5 2 2 2 3 2 5" xfId="10527"/>
    <cellStyle name="Komma 5 2 2 2 3 2 5 2" xfId="10528"/>
    <cellStyle name="Komma 5 2 2 2 3 2 6" xfId="10529"/>
    <cellStyle name="Komma 5 2 2 2 3 3" xfId="10530"/>
    <cellStyle name="Komma 5 2 2 2 3 3 2" xfId="10531"/>
    <cellStyle name="Komma 5 2 2 2 3 3 2 2" xfId="10532"/>
    <cellStyle name="Komma 5 2 2 2 3 3 2 2 2" xfId="10533"/>
    <cellStyle name="Komma 5 2 2 2 3 3 2 3" xfId="10534"/>
    <cellStyle name="Komma 5 2 2 2 3 3 3" xfId="10535"/>
    <cellStyle name="Komma 5 2 2 2 3 3 3 2" xfId="10536"/>
    <cellStyle name="Komma 5 2 2 2 3 3 4" xfId="10537"/>
    <cellStyle name="Komma 5 2 2 2 3 4" xfId="10538"/>
    <cellStyle name="Komma 5 2 2 2 3 4 2" xfId="10539"/>
    <cellStyle name="Komma 5 2 2 2 3 4 2 2" xfId="10540"/>
    <cellStyle name="Komma 5 2 2 2 3 4 3" xfId="10541"/>
    <cellStyle name="Komma 5 2 2 2 3 5" xfId="10542"/>
    <cellStyle name="Komma 5 2 2 2 3 5 2" xfId="10543"/>
    <cellStyle name="Komma 5 2 2 2 3 5 2 2" xfId="10544"/>
    <cellStyle name="Komma 5 2 2 2 3 5 3" xfId="10545"/>
    <cellStyle name="Komma 5 2 2 2 3 6" xfId="10546"/>
    <cellStyle name="Komma 5 2 2 2 3 6 2" xfId="10547"/>
    <cellStyle name="Komma 5 2 2 2 3 7" xfId="10548"/>
    <cellStyle name="Komma 5 2 2 2 4" xfId="10549"/>
    <cellStyle name="Komma 5 2 2 2 4 2" xfId="10550"/>
    <cellStyle name="Komma 5 2 2 2 4 2 2" xfId="10551"/>
    <cellStyle name="Komma 5 2 2 2 4 2 2 2" xfId="10552"/>
    <cellStyle name="Komma 5 2 2 2 4 2 2 2 2" xfId="10553"/>
    <cellStyle name="Komma 5 2 2 2 4 2 2 3" xfId="10554"/>
    <cellStyle name="Komma 5 2 2 2 4 2 3" xfId="10555"/>
    <cellStyle name="Komma 5 2 2 2 4 2 3 2" xfId="10556"/>
    <cellStyle name="Komma 5 2 2 2 4 2 4" xfId="10557"/>
    <cellStyle name="Komma 5 2 2 2 4 3" xfId="10558"/>
    <cellStyle name="Komma 5 2 2 2 4 3 2" xfId="10559"/>
    <cellStyle name="Komma 5 2 2 2 4 3 2 2" xfId="10560"/>
    <cellStyle name="Komma 5 2 2 2 4 3 3" xfId="10561"/>
    <cellStyle name="Komma 5 2 2 2 4 4" xfId="10562"/>
    <cellStyle name="Komma 5 2 2 2 4 4 2" xfId="10563"/>
    <cellStyle name="Komma 5 2 2 2 4 4 2 2" xfId="10564"/>
    <cellStyle name="Komma 5 2 2 2 4 4 3" xfId="10565"/>
    <cellStyle name="Komma 5 2 2 2 4 5" xfId="10566"/>
    <cellStyle name="Komma 5 2 2 2 4 5 2" xfId="10567"/>
    <cellStyle name="Komma 5 2 2 2 4 6" xfId="10568"/>
    <cellStyle name="Komma 5 2 2 2 5" xfId="10569"/>
    <cellStyle name="Komma 5 2 2 2 5 2" xfId="10570"/>
    <cellStyle name="Komma 5 2 2 2 5 2 2" xfId="10571"/>
    <cellStyle name="Komma 5 2 2 2 5 2 2 2" xfId="10572"/>
    <cellStyle name="Komma 5 2 2 2 5 2 3" xfId="10573"/>
    <cellStyle name="Komma 5 2 2 2 5 3" xfId="10574"/>
    <cellStyle name="Komma 5 2 2 2 5 3 2" xfId="10575"/>
    <cellStyle name="Komma 5 2 2 2 5 4" xfId="10576"/>
    <cellStyle name="Komma 5 2 2 2 6" xfId="10577"/>
    <cellStyle name="Komma 5 2 2 2 6 2" xfId="10578"/>
    <cellStyle name="Komma 5 2 2 2 6 2 2" xfId="10579"/>
    <cellStyle name="Komma 5 2 2 2 6 3" xfId="10580"/>
    <cellStyle name="Komma 5 2 2 2 7" xfId="10581"/>
    <cellStyle name="Komma 5 2 2 2 7 2" xfId="10582"/>
    <cellStyle name="Komma 5 2 2 2 7 2 2" xfId="10583"/>
    <cellStyle name="Komma 5 2 2 2 7 3" xfId="10584"/>
    <cellStyle name="Komma 5 2 2 2 8" xfId="10585"/>
    <cellStyle name="Komma 5 2 2 2 8 2" xfId="10586"/>
    <cellStyle name="Komma 5 2 2 2 9" xfId="10587"/>
    <cellStyle name="Komma 5 2 2 3" xfId="10588"/>
    <cellStyle name="Komma 5 2 2 3 2" xfId="10589"/>
    <cellStyle name="Komma 5 2 2 3 2 2" xfId="10590"/>
    <cellStyle name="Komma 5 2 2 3 2 2 2" xfId="10591"/>
    <cellStyle name="Komma 5 2 2 3 2 2 2 2" xfId="10592"/>
    <cellStyle name="Komma 5 2 2 3 2 2 2 2 2" xfId="10593"/>
    <cellStyle name="Komma 5 2 2 3 2 2 2 2 2 2" xfId="10594"/>
    <cellStyle name="Komma 5 2 2 3 2 2 2 2 2 2 2" xfId="10595"/>
    <cellStyle name="Komma 5 2 2 3 2 2 2 2 2 3" xfId="10596"/>
    <cellStyle name="Komma 5 2 2 3 2 2 2 2 3" xfId="10597"/>
    <cellStyle name="Komma 5 2 2 3 2 2 2 2 3 2" xfId="10598"/>
    <cellStyle name="Komma 5 2 2 3 2 2 2 2 4" xfId="10599"/>
    <cellStyle name="Komma 5 2 2 3 2 2 2 3" xfId="10600"/>
    <cellStyle name="Komma 5 2 2 3 2 2 2 3 2" xfId="10601"/>
    <cellStyle name="Komma 5 2 2 3 2 2 2 3 2 2" xfId="10602"/>
    <cellStyle name="Komma 5 2 2 3 2 2 2 3 3" xfId="10603"/>
    <cellStyle name="Komma 5 2 2 3 2 2 2 4" xfId="10604"/>
    <cellStyle name="Komma 5 2 2 3 2 2 2 4 2" xfId="10605"/>
    <cellStyle name="Komma 5 2 2 3 2 2 2 4 2 2" xfId="10606"/>
    <cellStyle name="Komma 5 2 2 3 2 2 2 4 3" xfId="10607"/>
    <cellStyle name="Komma 5 2 2 3 2 2 2 5" xfId="10608"/>
    <cellStyle name="Komma 5 2 2 3 2 2 2 5 2" xfId="10609"/>
    <cellStyle name="Komma 5 2 2 3 2 2 2 6" xfId="10610"/>
    <cellStyle name="Komma 5 2 2 3 2 2 3" xfId="10611"/>
    <cellStyle name="Komma 5 2 2 3 2 2 3 2" xfId="10612"/>
    <cellStyle name="Komma 5 2 2 3 2 2 3 2 2" xfId="10613"/>
    <cellStyle name="Komma 5 2 2 3 2 2 3 2 2 2" xfId="10614"/>
    <cellStyle name="Komma 5 2 2 3 2 2 3 2 3" xfId="10615"/>
    <cellStyle name="Komma 5 2 2 3 2 2 3 3" xfId="10616"/>
    <cellStyle name="Komma 5 2 2 3 2 2 3 3 2" xfId="10617"/>
    <cellStyle name="Komma 5 2 2 3 2 2 3 4" xfId="10618"/>
    <cellStyle name="Komma 5 2 2 3 2 2 4" xfId="10619"/>
    <cellStyle name="Komma 5 2 2 3 2 2 4 2" xfId="10620"/>
    <cellStyle name="Komma 5 2 2 3 2 2 4 2 2" xfId="10621"/>
    <cellStyle name="Komma 5 2 2 3 2 2 4 3" xfId="10622"/>
    <cellStyle name="Komma 5 2 2 3 2 2 5" xfId="10623"/>
    <cellStyle name="Komma 5 2 2 3 2 2 5 2" xfId="10624"/>
    <cellStyle name="Komma 5 2 2 3 2 2 5 2 2" xfId="10625"/>
    <cellStyle name="Komma 5 2 2 3 2 2 5 3" xfId="10626"/>
    <cellStyle name="Komma 5 2 2 3 2 2 6" xfId="10627"/>
    <cellStyle name="Komma 5 2 2 3 2 2 6 2" xfId="10628"/>
    <cellStyle name="Komma 5 2 2 3 2 2 7" xfId="10629"/>
    <cellStyle name="Komma 5 2 2 3 2 3" xfId="10630"/>
    <cellStyle name="Komma 5 2 2 3 2 3 2" xfId="10631"/>
    <cellStyle name="Komma 5 2 2 3 2 3 2 2" xfId="10632"/>
    <cellStyle name="Komma 5 2 2 3 2 3 2 2 2" xfId="10633"/>
    <cellStyle name="Komma 5 2 2 3 2 3 2 2 2 2" xfId="10634"/>
    <cellStyle name="Komma 5 2 2 3 2 3 2 2 3" xfId="10635"/>
    <cellStyle name="Komma 5 2 2 3 2 3 2 3" xfId="10636"/>
    <cellStyle name="Komma 5 2 2 3 2 3 2 3 2" xfId="10637"/>
    <cellStyle name="Komma 5 2 2 3 2 3 2 4" xfId="10638"/>
    <cellStyle name="Komma 5 2 2 3 2 3 3" xfId="10639"/>
    <cellStyle name="Komma 5 2 2 3 2 3 3 2" xfId="10640"/>
    <cellStyle name="Komma 5 2 2 3 2 3 3 2 2" xfId="10641"/>
    <cellStyle name="Komma 5 2 2 3 2 3 3 3" xfId="10642"/>
    <cellStyle name="Komma 5 2 2 3 2 3 4" xfId="10643"/>
    <cellStyle name="Komma 5 2 2 3 2 3 4 2" xfId="10644"/>
    <cellStyle name="Komma 5 2 2 3 2 3 4 2 2" xfId="10645"/>
    <cellStyle name="Komma 5 2 2 3 2 3 4 3" xfId="10646"/>
    <cellStyle name="Komma 5 2 2 3 2 3 5" xfId="10647"/>
    <cellStyle name="Komma 5 2 2 3 2 3 5 2" xfId="10648"/>
    <cellStyle name="Komma 5 2 2 3 2 3 6" xfId="10649"/>
    <cellStyle name="Komma 5 2 2 3 2 4" xfId="10650"/>
    <cellStyle name="Komma 5 2 2 3 2 4 2" xfId="10651"/>
    <cellStyle name="Komma 5 2 2 3 2 4 2 2" xfId="10652"/>
    <cellStyle name="Komma 5 2 2 3 2 4 2 2 2" xfId="10653"/>
    <cellStyle name="Komma 5 2 2 3 2 4 2 3" xfId="10654"/>
    <cellStyle name="Komma 5 2 2 3 2 4 3" xfId="10655"/>
    <cellStyle name="Komma 5 2 2 3 2 4 3 2" xfId="10656"/>
    <cellStyle name="Komma 5 2 2 3 2 4 4" xfId="10657"/>
    <cellStyle name="Komma 5 2 2 3 2 5" xfId="10658"/>
    <cellStyle name="Komma 5 2 2 3 2 5 2" xfId="10659"/>
    <cellStyle name="Komma 5 2 2 3 2 5 2 2" xfId="10660"/>
    <cellStyle name="Komma 5 2 2 3 2 5 3" xfId="10661"/>
    <cellStyle name="Komma 5 2 2 3 2 6" xfId="10662"/>
    <cellStyle name="Komma 5 2 2 3 2 6 2" xfId="10663"/>
    <cellStyle name="Komma 5 2 2 3 2 6 2 2" xfId="10664"/>
    <cellStyle name="Komma 5 2 2 3 2 6 3" xfId="10665"/>
    <cellStyle name="Komma 5 2 2 3 2 7" xfId="10666"/>
    <cellStyle name="Komma 5 2 2 3 2 7 2" xfId="10667"/>
    <cellStyle name="Komma 5 2 2 3 2 8" xfId="10668"/>
    <cellStyle name="Komma 5 2 2 3 3" xfId="10669"/>
    <cellStyle name="Komma 5 2 2 3 3 2" xfId="10670"/>
    <cellStyle name="Komma 5 2 2 3 3 2 2" xfId="10671"/>
    <cellStyle name="Komma 5 2 2 3 3 2 2 2" xfId="10672"/>
    <cellStyle name="Komma 5 2 2 3 3 2 2 2 2" xfId="10673"/>
    <cellStyle name="Komma 5 2 2 3 3 2 2 2 2 2" xfId="10674"/>
    <cellStyle name="Komma 5 2 2 3 3 2 2 2 3" xfId="10675"/>
    <cellStyle name="Komma 5 2 2 3 3 2 2 3" xfId="10676"/>
    <cellStyle name="Komma 5 2 2 3 3 2 2 3 2" xfId="10677"/>
    <cellStyle name="Komma 5 2 2 3 3 2 2 4" xfId="10678"/>
    <cellStyle name="Komma 5 2 2 3 3 2 3" xfId="10679"/>
    <cellStyle name="Komma 5 2 2 3 3 2 3 2" xfId="10680"/>
    <cellStyle name="Komma 5 2 2 3 3 2 3 2 2" xfId="10681"/>
    <cellStyle name="Komma 5 2 2 3 3 2 3 3" xfId="10682"/>
    <cellStyle name="Komma 5 2 2 3 3 2 4" xfId="10683"/>
    <cellStyle name="Komma 5 2 2 3 3 2 4 2" xfId="10684"/>
    <cellStyle name="Komma 5 2 2 3 3 2 4 2 2" xfId="10685"/>
    <cellStyle name="Komma 5 2 2 3 3 2 4 3" xfId="10686"/>
    <cellStyle name="Komma 5 2 2 3 3 2 5" xfId="10687"/>
    <cellStyle name="Komma 5 2 2 3 3 2 5 2" xfId="10688"/>
    <cellStyle name="Komma 5 2 2 3 3 2 6" xfId="10689"/>
    <cellStyle name="Komma 5 2 2 3 3 3" xfId="10690"/>
    <cellStyle name="Komma 5 2 2 3 3 3 2" xfId="10691"/>
    <cellStyle name="Komma 5 2 2 3 3 3 2 2" xfId="10692"/>
    <cellStyle name="Komma 5 2 2 3 3 3 2 2 2" xfId="10693"/>
    <cellStyle name="Komma 5 2 2 3 3 3 2 3" xfId="10694"/>
    <cellStyle name="Komma 5 2 2 3 3 3 3" xfId="10695"/>
    <cellStyle name="Komma 5 2 2 3 3 3 3 2" xfId="10696"/>
    <cellStyle name="Komma 5 2 2 3 3 3 4" xfId="10697"/>
    <cellStyle name="Komma 5 2 2 3 3 4" xfId="10698"/>
    <cellStyle name="Komma 5 2 2 3 3 4 2" xfId="10699"/>
    <cellStyle name="Komma 5 2 2 3 3 4 2 2" xfId="10700"/>
    <cellStyle name="Komma 5 2 2 3 3 4 3" xfId="10701"/>
    <cellStyle name="Komma 5 2 2 3 3 5" xfId="10702"/>
    <cellStyle name="Komma 5 2 2 3 3 5 2" xfId="10703"/>
    <cellStyle name="Komma 5 2 2 3 3 5 2 2" xfId="10704"/>
    <cellStyle name="Komma 5 2 2 3 3 5 3" xfId="10705"/>
    <cellStyle name="Komma 5 2 2 3 3 6" xfId="10706"/>
    <cellStyle name="Komma 5 2 2 3 3 6 2" xfId="10707"/>
    <cellStyle name="Komma 5 2 2 3 3 7" xfId="10708"/>
    <cellStyle name="Komma 5 2 2 3 4" xfId="10709"/>
    <cellStyle name="Komma 5 2 2 3 4 2" xfId="10710"/>
    <cellStyle name="Komma 5 2 2 3 4 2 2" xfId="10711"/>
    <cellStyle name="Komma 5 2 2 3 4 2 2 2" xfId="10712"/>
    <cellStyle name="Komma 5 2 2 3 4 2 2 2 2" xfId="10713"/>
    <cellStyle name="Komma 5 2 2 3 4 2 2 3" xfId="10714"/>
    <cellStyle name="Komma 5 2 2 3 4 2 3" xfId="10715"/>
    <cellStyle name="Komma 5 2 2 3 4 2 3 2" xfId="10716"/>
    <cellStyle name="Komma 5 2 2 3 4 2 4" xfId="10717"/>
    <cellStyle name="Komma 5 2 2 3 4 3" xfId="10718"/>
    <cellStyle name="Komma 5 2 2 3 4 3 2" xfId="10719"/>
    <cellStyle name="Komma 5 2 2 3 4 3 2 2" xfId="10720"/>
    <cellStyle name="Komma 5 2 2 3 4 3 3" xfId="10721"/>
    <cellStyle name="Komma 5 2 2 3 4 4" xfId="10722"/>
    <cellStyle name="Komma 5 2 2 3 4 4 2" xfId="10723"/>
    <cellStyle name="Komma 5 2 2 3 4 4 2 2" xfId="10724"/>
    <cellStyle name="Komma 5 2 2 3 4 4 3" xfId="10725"/>
    <cellStyle name="Komma 5 2 2 3 4 5" xfId="10726"/>
    <cellStyle name="Komma 5 2 2 3 4 5 2" xfId="10727"/>
    <cellStyle name="Komma 5 2 2 3 4 6" xfId="10728"/>
    <cellStyle name="Komma 5 2 2 3 5" xfId="10729"/>
    <cellStyle name="Komma 5 2 2 3 5 2" xfId="10730"/>
    <cellStyle name="Komma 5 2 2 3 5 2 2" xfId="10731"/>
    <cellStyle name="Komma 5 2 2 3 5 2 2 2" xfId="10732"/>
    <cellStyle name="Komma 5 2 2 3 5 2 3" xfId="10733"/>
    <cellStyle name="Komma 5 2 2 3 5 3" xfId="10734"/>
    <cellStyle name="Komma 5 2 2 3 5 3 2" xfId="10735"/>
    <cellStyle name="Komma 5 2 2 3 5 4" xfId="10736"/>
    <cellStyle name="Komma 5 2 2 3 6" xfId="10737"/>
    <cellStyle name="Komma 5 2 2 3 6 2" xfId="10738"/>
    <cellStyle name="Komma 5 2 2 3 6 2 2" xfId="10739"/>
    <cellStyle name="Komma 5 2 2 3 6 3" xfId="10740"/>
    <cellStyle name="Komma 5 2 2 3 7" xfId="10741"/>
    <cellStyle name="Komma 5 2 2 3 7 2" xfId="10742"/>
    <cellStyle name="Komma 5 2 2 3 7 2 2" xfId="10743"/>
    <cellStyle name="Komma 5 2 2 3 7 3" xfId="10744"/>
    <cellStyle name="Komma 5 2 2 3 8" xfId="10745"/>
    <cellStyle name="Komma 5 2 2 3 8 2" xfId="10746"/>
    <cellStyle name="Komma 5 2 2 3 9" xfId="10747"/>
    <cellStyle name="Komma 5 2 2 4" xfId="10748"/>
    <cellStyle name="Komma 5 2 2 4 2" xfId="10749"/>
    <cellStyle name="Komma 5 2 2 4 2 2" xfId="10750"/>
    <cellStyle name="Komma 5 2 2 4 2 2 2" xfId="10751"/>
    <cellStyle name="Komma 5 2 2 4 2 2 2 2" xfId="10752"/>
    <cellStyle name="Komma 5 2 2 4 2 2 2 2 2" xfId="10753"/>
    <cellStyle name="Komma 5 2 2 4 2 2 2 2 2 2" xfId="10754"/>
    <cellStyle name="Komma 5 2 2 4 2 2 2 2 3" xfId="10755"/>
    <cellStyle name="Komma 5 2 2 4 2 2 2 3" xfId="10756"/>
    <cellStyle name="Komma 5 2 2 4 2 2 2 3 2" xfId="10757"/>
    <cellStyle name="Komma 5 2 2 4 2 2 2 4" xfId="10758"/>
    <cellStyle name="Komma 5 2 2 4 2 2 3" xfId="10759"/>
    <cellStyle name="Komma 5 2 2 4 2 2 3 2" xfId="10760"/>
    <cellStyle name="Komma 5 2 2 4 2 2 3 2 2" xfId="10761"/>
    <cellStyle name="Komma 5 2 2 4 2 2 3 3" xfId="10762"/>
    <cellStyle name="Komma 5 2 2 4 2 2 4" xfId="10763"/>
    <cellStyle name="Komma 5 2 2 4 2 2 4 2" xfId="10764"/>
    <cellStyle name="Komma 5 2 2 4 2 2 4 2 2" xfId="10765"/>
    <cellStyle name="Komma 5 2 2 4 2 2 4 3" xfId="10766"/>
    <cellStyle name="Komma 5 2 2 4 2 2 5" xfId="10767"/>
    <cellStyle name="Komma 5 2 2 4 2 2 5 2" xfId="10768"/>
    <cellStyle name="Komma 5 2 2 4 2 2 6" xfId="10769"/>
    <cellStyle name="Komma 5 2 2 4 2 3" xfId="10770"/>
    <cellStyle name="Komma 5 2 2 4 2 3 2" xfId="10771"/>
    <cellStyle name="Komma 5 2 2 4 2 3 2 2" xfId="10772"/>
    <cellStyle name="Komma 5 2 2 4 2 3 2 2 2" xfId="10773"/>
    <cellStyle name="Komma 5 2 2 4 2 3 2 3" xfId="10774"/>
    <cellStyle name="Komma 5 2 2 4 2 3 3" xfId="10775"/>
    <cellStyle name="Komma 5 2 2 4 2 3 3 2" xfId="10776"/>
    <cellStyle name="Komma 5 2 2 4 2 3 4" xfId="10777"/>
    <cellStyle name="Komma 5 2 2 4 2 4" xfId="10778"/>
    <cellStyle name="Komma 5 2 2 4 2 4 2" xfId="10779"/>
    <cellStyle name="Komma 5 2 2 4 2 4 2 2" xfId="10780"/>
    <cellStyle name="Komma 5 2 2 4 2 4 3" xfId="10781"/>
    <cellStyle name="Komma 5 2 2 4 2 5" xfId="10782"/>
    <cellStyle name="Komma 5 2 2 4 2 5 2" xfId="10783"/>
    <cellStyle name="Komma 5 2 2 4 2 5 2 2" xfId="10784"/>
    <cellStyle name="Komma 5 2 2 4 2 5 3" xfId="10785"/>
    <cellStyle name="Komma 5 2 2 4 2 6" xfId="10786"/>
    <cellStyle name="Komma 5 2 2 4 2 6 2" xfId="10787"/>
    <cellStyle name="Komma 5 2 2 4 2 7" xfId="10788"/>
    <cellStyle name="Komma 5 2 2 4 3" xfId="10789"/>
    <cellStyle name="Komma 5 2 2 4 3 2" xfId="10790"/>
    <cellStyle name="Komma 5 2 2 4 3 2 2" xfId="10791"/>
    <cellStyle name="Komma 5 2 2 4 3 2 2 2" xfId="10792"/>
    <cellStyle name="Komma 5 2 2 4 3 2 2 2 2" xfId="10793"/>
    <cellStyle name="Komma 5 2 2 4 3 2 2 3" xfId="10794"/>
    <cellStyle name="Komma 5 2 2 4 3 2 3" xfId="10795"/>
    <cellStyle name="Komma 5 2 2 4 3 2 3 2" xfId="10796"/>
    <cellStyle name="Komma 5 2 2 4 3 2 4" xfId="10797"/>
    <cellStyle name="Komma 5 2 2 4 3 3" xfId="10798"/>
    <cellStyle name="Komma 5 2 2 4 3 3 2" xfId="10799"/>
    <cellStyle name="Komma 5 2 2 4 3 3 2 2" xfId="10800"/>
    <cellStyle name="Komma 5 2 2 4 3 3 3" xfId="10801"/>
    <cellStyle name="Komma 5 2 2 4 3 4" xfId="10802"/>
    <cellStyle name="Komma 5 2 2 4 3 4 2" xfId="10803"/>
    <cellStyle name="Komma 5 2 2 4 3 4 2 2" xfId="10804"/>
    <cellStyle name="Komma 5 2 2 4 3 4 3" xfId="10805"/>
    <cellStyle name="Komma 5 2 2 4 3 5" xfId="10806"/>
    <cellStyle name="Komma 5 2 2 4 3 5 2" xfId="10807"/>
    <cellStyle name="Komma 5 2 2 4 3 6" xfId="10808"/>
    <cellStyle name="Komma 5 2 2 4 4" xfId="10809"/>
    <cellStyle name="Komma 5 2 2 4 4 2" xfId="10810"/>
    <cellStyle name="Komma 5 2 2 4 4 2 2" xfId="10811"/>
    <cellStyle name="Komma 5 2 2 4 4 2 2 2" xfId="10812"/>
    <cellStyle name="Komma 5 2 2 4 4 2 3" xfId="10813"/>
    <cellStyle name="Komma 5 2 2 4 4 3" xfId="10814"/>
    <cellStyle name="Komma 5 2 2 4 4 3 2" xfId="10815"/>
    <cellStyle name="Komma 5 2 2 4 4 4" xfId="10816"/>
    <cellStyle name="Komma 5 2 2 4 5" xfId="10817"/>
    <cellStyle name="Komma 5 2 2 4 5 2" xfId="10818"/>
    <cellStyle name="Komma 5 2 2 4 5 2 2" xfId="10819"/>
    <cellStyle name="Komma 5 2 2 4 5 3" xfId="10820"/>
    <cellStyle name="Komma 5 2 2 4 6" xfId="10821"/>
    <cellStyle name="Komma 5 2 2 4 6 2" xfId="10822"/>
    <cellStyle name="Komma 5 2 2 4 6 2 2" xfId="10823"/>
    <cellStyle name="Komma 5 2 2 4 6 3" xfId="10824"/>
    <cellStyle name="Komma 5 2 2 4 7" xfId="10825"/>
    <cellStyle name="Komma 5 2 2 4 7 2" xfId="10826"/>
    <cellStyle name="Komma 5 2 2 4 8" xfId="10827"/>
    <cellStyle name="Komma 5 2 2 5" xfId="10828"/>
    <cellStyle name="Komma 5 2 2 5 2" xfId="10829"/>
    <cellStyle name="Komma 5 2 2 5 2 2" xfId="10830"/>
    <cellStyle name="Komma 5 2 2 5 2 2 2" xfId="10831"/>
    <cellStyle name="Komma 5 2 2 5 2 2 2 2" xfId="10832"/>
    <cellStyle name="Komma 5 2 2 5 2 2 2 2 2" xfId="10833"/>
    <cellStyle name="Komma 5 2 2 5 2 2 2 3" xfId="10834"/>
    <cellStyle name="Komma 5 2 2 5 2 2 3" xfId="10835"/>
    <cellStyle name="Komma 5 2 2 5 2 2 3 2" xfId="10836"/>
    <cellStyle name="Komma 5 2 2 5 2 2 4" xfId="10837"/>
    <cellStyle name="Komma 5 2 2 5 2 3" xfId="10838"/>
    <cellStyle name="Komma 5 2 2 5 2 3 2" xfId="10839"/>
    <cellStyle name="Komma 5 2 2 5 2 3 2 2" xfId="10840"/>
    <cellStyle name="Komma 5 2 2 5 2 3 3" xfId="10841"/>
    <cellStyle name="Komma 5 2 2 5 2 4" xfId="10842"/>
    <cellStyle name="Komma 5 2 2 5 2 4 2" xfId="10843"/>
    <cellStyle name="Komma 5 2 2 5 2 4 2 2" xfId="10844"/>
    <cellStyle name="Komma 5 2 2 5 2 4 3" xfId="10845"/>
    <cellStyle name="Komma 5 2 2 5 2 5" xfId="10846"/>
    <cellStyle name="Komma 5 2 2 5 2 5 2" xfId="10847"/>
    <cellStyle name="Komma 5 2 2 5 2 6" xfId="10848"/>
    <cellStyle name="Komma 5 2 2 5 3" xfId="10849"/>
    <cellStyle name="Komma 5 2 2 5 3 2" xfId="10850"/>
    <cellStyle name="Komma 5 2 2 5 3 2 2" xfId="10851"/>
    <cellStyle name="Komma 5 2 2 5 3 2 2 2" xfId="10852"/>
    <cellStyle name="Komma 5 2 2 5 3 2 3" xfId="10853"/>
    <cellStyle name="Komma 5 2 2 5 3 3" xfId="10854"/>
    <cellStyle name="Komma 5 2 2 5 3 3 2" xfId="10855"/>
    <cellStyle name="Komma 5 2 2 5 3 4" xfId="10856"/>
    <cellStyle name="Komma 5 2 2 5 4" xfId="10857"/>
    <cellStyle name="Komma 5 2 2 5 4 2" xfId="10858"/>
    <cellStyle name="Komma 5 2 2 5 4 2 2" xfId="10859"/>
    <cellStyle name="Komma 5 2 2 5 4 3" xfId="10860"/>
    <cellStyle name="Komma 5 2 2 5 5" xfId="10861"/>
    <cellStyle name="Komma 5 2 2 5 5 2" xfId="10862"/>
    <cellStyle name="Komma 5 2 2 5 5 2 2" xfId="10863"/>
    <cellStyle name="Komma 5 2 2 5 5 3" xfId="10864"/>
    <cellStyle name="Komma 5 2 2 5 6" xfId="10865"/>
    <cellStyle name="Komma 5 2 2 5 6 2" xfId="10866"/>
    <cellStyle name="Komma 5 2 2 5 7" xfId="10867"/>
    <cellStyle name="Komma 5 2 2 6" xfId="10868"/>
    <cellStyle name="Komma 5 2 2 6 2" xfId="10869"/>
    <cellStyle name="Komma 5 2 2 6 2 2" xfId="10870"/>
    <cellStyle name="Komma 5 2 2 6 2 2 2" xfId="10871"/>
    <cellStyle name="Komma 5 2 2 6 2 2 2 2" xfId="10872"/>
    <cellStyle name="Komma 5 2 2 6 2 2 3" xfId="10873"/>
    <cellStyle name="Komma 5 2 2 6 2 3" xfId="10874"/>
    <cellStyle name="Komma 5 2 2 6 2 3 2" xfId="10875"/>
    <cellStyle name="Komma 5 2 2 6 2 4" xfId="10876"/>
    <cellStyle name="Komma 5 2 2 6 3" xfId="10877"/>
    <cellStyle name="Komma 5 2 2 6 3 2" xfId="10878"/>
    <cellStyle name="Komma 5 2 2 6 3 2 2" xfId="10879"/>
    <cellStyle name="Komma 5 2 2 6 3 3" xfId="10880"/>
    <cellStyle name="Komma 5 2 2 6 4" xfId="10881"/>
    <cellStyle name="Komma 5 2 2 6 4 2" xfId="10882"/>
    <cellStyle name="Komma 5 2 2 6 4 2 2" xfId="10883"/>
    <cellStyle name="Komma 5 2 2 6 4 3" xfId="10884"/>
    <cellStyle name="Komma 5 2 2 6 5" xfId="10885"/>
    <cellStyle name="Komma 5 2 2 6 5 2" xfId="10886"/>
    <cellStyle name="Komma 5 2 2 6 6" xfId="10887"/>
    <cellStyle name="Komma 5 2 2 7" xfId="10888"/>
    <cellStyle name="Komma 5 2 2 7 2" xfId="10889"/>
    <cellStyle name="Komma 5 2 2 7 2 2" xfId="10890"/>
    <cellStyle name="Komma 5 2 2 7 2 2 2" xfId="10891"/>
    <cellStyle name="Komma 5 2 2 7 2 3" xfId="10892"/>
    <cellStyle name="Komma 5 2 2 7 3" xfId="10893"/>
    <cellStyle name="Komma 5 2 2 7 3 2" xfId="10894"/>
    <cellStyle name="Komma 5 2 2 7 4" xfId="10895"/>
    <cellStyle name="Komma 5 2 2 8" xfId="10896"/>
    <cellStyle name="Komma 5 2 2 8 2" xfId="10897"/>
    <cellStyle name="Komma 5 2 2 8 2 2" xfId="10898"/>
    <cellStyle name="Komma 5 2 2 8 3" xfId="10899"/>
    <cellStyle name="Komma 5 2 2 9" xfId="10900"/>
    <cellStyle name="Komma 5 2 2 9 2" xfId="10901"/>
    <cellStyle name="Komma 5 2 2 9 2 2" xfId="10902"/>
    <cellStyle name="Komma 5 2 2 9 3" xfId="10903"/>
    <cellStyle name="Komma 5 2 3" xfId="10904"/>
    <cellStyle name="Komma 5 2 3 10" xfId="10905"/>
    <cellStyle name="Komma 5 2 3 10 2" xfId="10906"/>
    <cellStyle name="Komma 5 2 3 11" xfId="10907"/>
    <cellStyle name="Komma 5 2 3 2" xfId="10908"/>
    <cellStyle name="Komma 5 2 3 2 2" xfId="10909"/>
    <cellStyle name="Komma 5 2 3 2 2 2" xfId="10910"/>
    <cellStyle name="Komma 5 2 3 2 2 2 2" xfId="10911"/>
    <cellStyle name="Komma 5 2 3 2 2 2 2 2" xfId="10912"/>
    <cellStyle name="Komma 5 2 3 2 2 2 2 2 2" xfId="10913"/>
    <cellStyle name="Komma 5 2 3 2 2 2 2 2 2 2" xfId="10914"/>
    <cellStyle name="Komma 5 2 3 2 2 2 2 2 2 2 2" xfId="10915"/>
    <cellStyle name="Komma 5 2 3 2 2 2 2 2 2 3" xfId="10916"/>
    <cellStyle name="Komma 5 2 3 2 2 2 2 2 3" xfId="10917"/>
    <cellStyle name="Komma 5 2 3 2 2 2 2 2 3 2" xfId="10918"/>
    <cellStyle name="Komma 5 2 3 2 2 2 2 2 4" xfId="10919"/>
    <cellStyle name="Komma 5 2 3 2 2 2 2 3" xfId="10920"/>
    <cellStyle name="Komma 5 2 3 2 2 2 2 3 2" xfId="10921"/>
    <cellStyle name="Komma 5 2 3 2 2 2 2 3 2 2" xfId="10922"/>
    <cellStyle name="Komma 5 2 3 2 2 2 2 3 3" xfId="10923"/>
    <cellStyle name="Komma 5 2 3 2 2 2 2 4" xfId="10924"/>
    <cellStyle name="Komma 5 2 3 2 2 2 2 4 2" xfId="10925"/>
    <cellStyle name="Komma 5 2 3 2 2 2 2 4 2 2" xfId="10926"/>
    <cellStyle name="Komma 5 2 3 2 2 2 2 4 3" xfId="10927"/>
    <cellStyle name="Komma 5 2 3 2 2 2 2 5" xfId="10928"/>
    <cellStyle name="Komma 5 2 3 2 2 2 2 5 2" xfId="10929"/>
    <cellStyle name="Komma 5 2 3 2 2 2 2 6" xfId="10930"/>
    <cellStyle name="Komma 5 2 3 2 2 2 3" xfId="10931"/>
    <cellStyle name="Komma 5 2 3 2 2 2 3 2" xfId="10932"/>
    <cellStyle name="Komma 5 2 3 2 2 2 3 2 2" xfId="10933"/>
    <cellStyle name="Komma 5 2 3 2 2 2 3 2 2 2" xfId="10934"/>
    <cellStyle name="Komma 5 2 3 2 2 2 3 2 3" xfId="10935"/>
    <cellStyle name="Komma 5 2 3 2 2 2 3 3" xfId="10936"/>
    <cellStyle name="Komma 5 2 3 2 2 2 3 3 2" xfId="10937"/>
    <cellStyle name="Komma 5 2 3 2 2 2 3 4" xfId="10938"/>
    <cellStyle name="Komma 5 2 3 2 2 2 4" xfId="10939"/>
    <cellStyle name="Komma 5 2 3 2 2 2 4 2" xfId="10940"/>
    <cellStyle name="Komma 5 2 3 2 2 2 4 2 2" xfId="10941"/>
    <cellStyle name="Komma 5 2 3 2 2 2 4 3" xfId="10942"/>
    <cellStyle name="Komma 5 2 3 2 2 2 5" xfId="10943"/>
    <cellStyle name="Komma 5 2 3 2 2 2 5 2" xfId="10944"/>
    <cellStyle name="Komma 5 2 3 2 2 2 5 2 2" xfId="10945"/>
    <cellStyle name="Komma 5 2 3 2 2 2 5 3" xfId="10946"/>
    <cellStyle name="Komma 5 2 3 2 2 2 6" xfId="10947"/>
    <cellStyle name="Komma 5 2 3 2 2 2 6 2" xfId="10948"/>
    <cellStyle name="Komma 5 2 3 2 2 2 7" xfId="10949"/>
    <cellStyle name="Komma 5 2 3 2 2 3" xfId="10950"/>
    <cellStyle name="Komma 5 2 3 2 2 3 2" xfId="10951"/>
    <cellStyle name="Komma 5 2 3 2 2 3 2 2" xfId="10952"/>
    <cellStyle name="Komma 5 2 3 2 2 3 2 2 2" xfId="10953"/>
    <cellStyle name="Komma 5 2 3 2 2 3 2 2 2 2" xfId="10954"/>
    <cellStyle name="Komma 5 2 3 2 2 3 2 2 3" xfId="10955"/>
    <cellStyle name="Komma 5 2 3 2 2 3 2 3" xfId="10956"/>
    <cellStyle name="Komma 5 2 3 2 2 3 2 3 2" xfId="10957"/>
    <cellStyle name="Komma 5 2 3 2 2 3 2 4" xfId="10958"/>
    <cellStyle name="Komma 5 2 3 2 2 3 3" xfId="10959"/>
    <cellStyle name="Komma 5 2 3 2 2 3 3 2" xfId="10960"/>
    <cellStyle name="Komma 5 2 3 2 2 3 3 2 2" xfId="10961"/>
    <cellStyle name="Komma 5 2 3 2 2 3 3 3" xfId="10962"/>
    <cellStyle name="Komma 5 2 3 2 2 3 4" xfId="10963"/>
    <cellStyle name="Komma 5 2 3 2 2 3 4 2" xfId="10964"/>
    <cellStyle name="Komma 5 2 3 2 2 3 4 2 2" xfId="10965"/>
    <cellStyle name="Komma 5 2 3 2 2 3 4 3" xfId="10966"/>
    <cellStyle name="Komma 5 2 3 2 2 3 5" xfId="10967"/>
    <cellStyle name="Komma 5 2 3 2 2 3 5 2" xfId="10968"/>
    <cellStyle name="Komma 5 2 3 2 2 3 6" xfId="10969"/>
    <cellStyle name="Komma 5 2 3 2 2 4" xfId="10970"/>
    <cellStyle name="Komma 5 2 3 2 2 4 2" xfId="10971"/>
    <cellStyle name="Komma 5 2 3 2 2 4 2 2" xfId="10972"/>
    <cellStyle name="Komma 5 2 3 2 2 4 2 2 2" xfId="10973"/>
    <cellStyle name="Komma 5 2 3 2 2 4 2 3" xfId="10974"/>
    <cellStyle name="Komma 5 2 3 2 2 4 3" xfId="10975"/>
    <cellStyle name="Komma 5 2 3 2 2 4 3 2" xfId="10976"/>
    <cellStyle name="Komma 5 2 3 2 2 4 4" xfId="10977"/>
    <cellStyle name="Komma 5 2 3 2 2 5" xfId="10978"/>
    <cellStyle name="Komma 5 2 3 2 2 5 2" xfId="10979"/>
    <cellStyle name="Komma 5 2 3 2 2 5 2 2" xfId="10980"/>
    <cellStyle name="Komma 5 2 3 2 2 5 3" xfId="10981"/>
    <cellStyle name="Komma 5 2 3 2 2 6" xfId="10982"/>
    <cellStyle name="Komma 5 2 3 2 2 6 2" xfId="10983"/>
    <cellStyle name="Komma 5 2 3 2 2 6 2 2" xfId="10984"/>
    <cellStyle name="Komma 5 2 3 2 2 6 3" xfId="10985"/>
    <cellStyle name="Komma 5 2 3 2 2 7" xfId="10986"/>
    <cellStyle name="Komma 5 2 3 2 2 7 2" xfId="10987"/>
    <cellStyle name="Komma 5 2 3 2 2 8" xfId="10988"/>
    <cellStyle name="Komma 5 2 3 2 3" xfId="10989"/>
    <cellStyle name="Komma 5 2 3 2 3 2" xfId="10990"/>
    <cellStyle name="Komma 5 2 3 2 3 2 2" xfId="10991"/>
    <cellStyle name="Komma 5 2 3 2 3 2 2 2" xfId="10992"/>
    <cellStyle name="Komma 5 2 3 2 3 2 2 2 2" xfId="10993"/>
    <cellStyle name="Komma 5 2 3 2 3 2 2 2 2 2" xfId="10994"/>
    <cellStyle name="Komma 5 2 3 2 3 2 2 2 3" xfId="10995"/>
    <cellStyle name="Komma 5 2 3 2 3 2 2 3" xfId="10996"/>
    <cellStyle name="Komma 5 2 3 2 3 2 2 3 2" xfId="10997"/>
    <cellStyle name="Komma 5 2 3 2 3 2 2 4" xfId="10998"/>
    <cellStyle name="Komma 5 2 3 2 3 2 3" xfId="10999"/>
    <cellStyle name="Komma 5 2 3 2 3 2 3 2" xfId="11000"/>
    <cellStyle name="Komma 5 2 3 2 3 2 3 2 2" xfId="11001"/>
    <cellStyle name="Komma 5 2 3 2 3 2 3 3" xfId="11002"/>
    <cellStyle name="Komma 5 2 3 2 3 2 4" xfId="11003"/>
    <cellStyle name="Komma 5 2 3 2 3 2 4 2" xfId="11004"/>
    <cellStyle name="Komma 5 2 3 2 3 2 4 2 2" xfId="11005"/>
    <cellStyle name="Komma 5 2 3 2 3 2 4 3" xfId="11006"/>
    <cellStyle name="Komma 5 2 3 2 3 2 5" xfId="11007"/>
    <cellStyle name="Komma 5 2 3 2 3 2 5 2" xfId="11008"/>
    <cellStyle name="Komma 5 2 3 2 3 2 6" xfId="11009"/>
    <cellStyle name="Komma 5 2 3 2 3 3" xfId="11010"/>
    <cellStyle name="Komma 5 2 3 2 3 3 2" xfId="11011"/>
    <cellStyle name="Komma 5 2 3 2 3 3 2 2" xfId="11012"/>
    <cellStyle name="Komma 5 2 3 2 3 3 2 2 2" xfId="11013"/>
    <cellStyle name="Komma 5 2 3 2 3 3 2 3" xfId="11014"/>
    <cellStyle name="Komma 5 2 3 2 3 3 3" xfId="11015"/>
    <cellStyle name="Komma 5 2 3 2 3 3 3 2" xfId="11016"/>
    <cellStyle name="Komma 5 2 3 2 3 3 4" xfId="11017"/>
    <cellStyle name="Komma 5 2 3 2 3 4" xfId="11018"/>
    <cellStyle name="Komma 5 2 3 2 3 4 2" xfId="11019"/>
    <cellStyle name="Komma 5 2 3 2 3 4 2 2" xfId="11020"/>
    <cellStyle name="Komma 5 2 3 2 3 4 3" xfId="11021"/>
    <cellStyle name="Komma 5 2 3 2 3 5" xfId="11022"/>
    <cellStyle name="Komma 5 2 3 2 3 5 2" xfId="11023"/>
    <cellStyle name="Komma 5 2 3 2 3 5 2 2" xfId="11024"/>
    <cellStyle name="Komma 5 2 3 2 3 5 3" xfId="11025"/>
    <cellStyle name="Komma 5 2 3 2 3 6" xfId="11026"/>
    <cellStyle name="Komma 5 2 3 2 3 6 2" xfId="11027"/>
    <cellStyle name="Komma 5 2 3 2 3 7" xfId="11028"/>
    <cellStyle name="Komma 5 2 3 2 4" xfId="11029"/>
    <cellStyle name="Komma 5 2 3 2 4 2" xfId="11030"/>
    <cellStyle name="Komma 5 2 3 2 4 2 2" xfId="11031"/>
    <cellStyle name="Komma 5 2 3 2 4 2 2 2" xfId="11032"/>
    <cellStyle name="Komma 5 2 3 2 4 2 2 2 2" xfId="11033"/>
    <cellStyle name="Komma 5 2 3 2 4 2 2 3" xfId="11034"/>
    <cellStyle name="Komma 5 2 3 2 4 2 3" xfId="11035"/>
    <cellStyle name="Komma 5 2 3 2 4 2 3 2" xfId="11036"/>
    <cellStyle name="Komma 5 2 3 2 4 2 4" xfId="11037"/>
    <cellStyle name="Komma 5 2 3 2 4 3" xfId="11038"/>
    <cellStyle name="Komma 5 2 3 2 4 3 2" xfId="11039"/>
    <cellStyle name="Komma 5 2 3 2 4 3 2 2" xfId="11040"/>
    <cellStyle name="Komma 5 2 3 2 4 3 3" xfId="11041"/>
    <cellStyle name="Komma 5 2 3 2 4 4" xfId="11042"/>
    <cellStyle name="Komma 5 2 3 2 4 4 2" xfId="11043"/>
    <cellStyle name="Komma 5 2 3 2 4 4 2 2" xfId="11044"/>
    <cellStyle name="Komma 5 2 3 2 4 4 3" xfId="11045"/>
    <cellStyle name="Komma 5 2 3 2 4 5" xfId="11046"/>
    <cellStyle name="Komma 5 2 3 2 4 5 2" xfId="11047"/>
    <cellStyle name="Komma 5 2 3 2 4 6" xfId="11048"/>
    <cellStyle name="Komma 5 2 3 2 5" xfId="11049"/>
    <cellStyle name="Komma 5 2 3 2 5 2" xfId="11050"/>
    <cellStyle name="Komma 5 2 3 2 5 2 2" xfId="11051"/>
    <cellStyle name="Komma 5 2 3 2 5 2 2 2" xfId="11052"/>
    <cellStyle name="Komma 5 2 3 2 5 2 3" xfId="11053"/>
    <cellStyle name="Komma 5 2 3 2 5 3" xfId="11054"/>
    <cellStyle name="Komma 5 2 3 2 5 3 2" xfId="11055"/>
    <cellStyle name="Komma 5 2 3 2 5 4" xfId="11056"/>
    <cellStyle name="Komma 5 2 3 2 6" xfId="11057"/>
    <cellStyle name="Komma 5 2 3 2 6 2" xfId="11058"/>
    <cellStyle name="Komma 5 2 3 2 6 2 2" xfId="11059"/>
    <cellStyle name="Komma 5 2 3 2 6 3" xfId="11060"/>
    <cellStyle name="Komma 5 2 3 2 7" xfId="11061"/>
    <cellStyle name="Komma 5 2 3 2 7 2" xfId="11062"/>
    <cellStyle name="Komma 5 2 3 2 7 2 2" xfId="11063"/>
    <cellStyle name="Komma 5 2 3 2 7 3" xfId="11064"/>
    <cellStyle name="Komma 5 2 3 2 8" xfId="11065"/>
    <cellStyle name="Komma 5 2 3 2 8 2" xfId="11066"/>
    <cellStyle name="Komma 5 2 3 2 9" xfId="11067"/>
    <cellStyle name="Komma 5 2 3 3" xfId="11068"/>
    <cellStyle name="Komma 5 2 3 3 2" xfId="11069"/>
    <cellStyle name="Komma 5 2 3 3 2 2" xfId="11070"/>
    <cellStyle name="Komma 5 2 3 3 2 2 2" xfId="11071"/>
    <cellStyle name="Komma 5 2 3 3 2 2 2 2" xfId="11072"/>
    <cellStyle name="Komma 5 2 3 3 2 2 2 2 2" xfId="11073"/>
    <cellStyle name="Komma 5 2 3 3 2 2 2 2 2 2" xfId="11074"/>
    <cellStyle name="Komma 5 2 3 3 2 2 2 2 2 2 2" xfId="11075"/>
    <cellStyle name="Komma 5 2 3 3 2 2 2 2 2 3" xfId="11076"/>
    <cellStyle name="Komma 5 2 3 3 2 2 2 2 3" xfId="11077"/>
    <cellStyle name="Komma 5 2 3 3 2 2 2 2 3 2" xfId="11078"/>
    <cellStyle name="Komma 5 2 3 3 2 2 2 2 4" xfId="11079"/>
    <cellStyle name="Komma 5 2 3 3 2 2 2 3" xfId="11080"/>
    <cellStyle name="Komma 5 2 3 3 2 2 2 3 2" xfId="11081"/>
    <cellStyle name="Komma 5 2 3 3 2 2 2 3 2 2" xfId="11082"/>
    <cellStyle name="Komma 5 2 3 3 2 2 2 3 3" xfId="11083"/>
    <cellStyle name="Komma 5 2 3 3 2 2 2 4" xfId="11084"/>
    <cellStyle name="Komma 5 2 3 3 2 2 2 4 2" xfId="11085"/>
    <cellStyle name="Komma 5 2 3 3 2 2 2 4 2 2" xfId="11086"/>
    <cellStyle name="Komma 5 2 3 3 2 2 2 4 3" xfId="11087"/>
    <cellStyle name="Komma 5 2 3 3 2 2 2 5" xfId="11088"/>
    <cellStyle name="Komma 5 2 3 3 2 2 2 5 2" xfId="11089"/>
    <cellStyle name="Komma 5 2 3 3 2 2 2 6" xfId="11090"/>
    <cellStyle name="Komma 5 2 3 3 2 2 3" xfId="11091"/>
    <cellStyle name="Komma 5 2 3 3 2 2 3 2" xfId="11092"/>
    <cellStyle name="Komma 5 2 3 3 2 2 3 2 2" xfId="11093"/>
    <cellStyle name="Komma 5 2 3 3 2 2 3 2 2 2" xfId="11094"/>
    <cellStyle name="Komma 5 2 3 3 2 2 3 2 3" xfId="11095"/>
    <cellStyle name="Komma 5 2 3 3 2 2 3 3" xfId="11096"/>
    <cellStyle name="Komma 5 2 3 3 2 2 3 3 2" xfId="11097"/>
    <cellStyle name="Komma 5 2 3 3 2 2 3 4" xfId="11098"/>
    <cellStyle name="Komma 5 2 3 3 2 2 4" xfId="11099"/>
    <cellStyle name="Komma 5 2 3 3 2 2 4 2" xfId="11100"/>
    <cellStyle name="Komma 5 2 3 3 2 2 4 2 2" xfId="11101"/>
    <cellStyle name="Komma 5 2 3 3 2 2 4 3" xfId="11102"/>
    <cellStyle name="Komma 5 2 3 3 2 2 5" xfId="11103"/>
    <cellStyle name="Komma 5 2 3 3 2 2 5 2" xfId="11104"/>
    <cellStyle name="Komma 5 2 3 3 2 2 5 2 2" xfId="11105"/>
    <cellStyle name="Komma 5 2 3 3 2 2 5 3" xfId="11106"/>
    <cellStyle name="Komma 5 2 3 3 2 2 6" xfId="11107"/>
    <cellStyle name="Komma 5 2 3 3 2 2 6 2" xfId="11108"/>
    <cellStyle name="Komma 5 2 3 3 2 2 7" xfId="11109"/>
    <cellStyle name="Komma 5 2 3 3 2 3" xfId="11110"/>
    <cellStyle name="Komma 5 2 3 3 2 3 2" xfId="11111"/>
    <cellStyle name="Komma 5 2 3 3 2 3 2 2" xfId="11112"/>
    <cellStyle name="Komma 5 2 3 3 2 3 2 2 2" xfId="11113"/>
    <cellStyle name="Komma 5 2 3 3 2 3 2 2 2 2" xfId="11114"/>
    <cellStyle name="Komma 5 2 3 3 2 3 2 2 3" xfId="11115"/>
    <cellStyle name="Komma 5 2 3 3 2 3 2 3" xfId="11116"/>
    <cellStyle name="Komma 5 2 3 3 2 3 2 3 2" xfId="11117"/>
    <cellStyle name="Komma 5 2 3 3 2 3 2 4" xfId="11118"/>
    <cellStyle name="Komma 5 2 3 3 2 3 3" xfId="11119"/>
    <cellStyle name="Komma 5 2 3 3 2 3 3 2" xfId="11120"/>
    <cellStyle name="Komma 5 2 3 3 2 3 3 2 2" xfId="11121"/>
    <cellStyle name="Komma 5 2 3 3 2 3 3 3" xfId="11122"/>
    <cellStyle name="Komma 5 2 3 3 2 3 4" xfId="11123"/>
    <cellStyle name="Komma 5 2 3 3 2 3 4 2" xfId="11124"/>
    <cellStyle name="Komma 5 2 3 3 2 3 4 2 2" xfId="11125"/>
    <cellStyle name="Komma 5 2 3 3 2 3 4 3" xfId="11126"/>
    <cellStyle name="Komma 5 2 3 3 2 3 5" xfId="11127"/>
    <cellStyle name="Komma 5 2 3 3 2 3 5 2" xfId="11128"/>
    <cellStyle name="Komma 5 2 3 3 2 3 6" xfId="11129"/>
    <cellStyle name="Komma 5 2 3 3 2 4" xfId="11130"/>
    <cellStyle name="Komma 5 2 3 3 2 4 2" xfId="11131"/>
    <cellStyle name="Komma 5 2 3 3 2 4 2 2" xfId="11132"/>
    <cellStyle name="Komma 5 2 3 3 2 4 2 2 2" xfId="11133"/>
    <cellStyle name="Komma 5 2 3 3 2 4 2 3" xfId="11134"/>
    <cellStyle name="Komma 5 2 3 3 2 4 3" xfId="11135"/>
    <cellStyle name="Komma 5 2 3 3 2 4 3 2" xfId="11136"/>
    <cellStyle name="Komma 5 2 3 3 2 4 4" xfId="11137"/>
    <cellStyle name="Komma 5 2 3 3 2 5" xfId="11138"/>
    <cellStyle name="Komma 5 2 3 3 2 5 2" xfId="11139"/>
    <cellStyle name="Komma 5 2 3 3 2 5 2 2" xfId="11140"/>
    <cellStyle name="Komma 5 2 3 3 2 5 3" xfId="11141"/>
    <cellStyle name="Komma 5 2 3 3 2 6" xfId="11142"/>
    <cellStyle name="Komma 5 2 3 3 2 6 2" xfId="11143"/>
    <cellStyle name="Komma 5 2 3 3 2 6 2 2" xfId="11144"/>
    <cellStyle name="Komma 5 2 3 3 2 6 3" xfId="11145"/>
    <cellStyle name="Komma 5 2 3 3 2 7" xfId="11146"/>
    <cellStyle name="Komma 5 2 3 3 2 7 2" xfId="11147"/>
    <cellStyle name="Komma 5 2 3 3 2 8" xfId="11148"/>
    <cellStyle name="Komma 5 2 3 3 3" xfId="11149"/>
    <cellStyle name="Komma 5 2 3 3 3 2" xfId="11150"/>
    <cellStyle name="Komma 5 2 3 3 3 2 2" xfId="11151"/>
    <cellStyle name="Komma 5 2 3 3 3 2 2 2" xfId="11152"/>
    <cellStyle name="Komma 5 2 3 3 3 2 2 2 2" xfId="11153"/>
    <cellStyle name="Komma 5 2 3 3 3 2 2 2 2 2" xfId="11154"/>
    <cellStyle name="Komma 5 2 3 3 3 2 2 2 3" xfId="11155"/>
    <cellStyle name="Komma 5 2 3 3 3 2 2 3" xfId="11156"/>
    <cellStyle name="Komma 5 2 3 3 3 2 2 3 2" xfId="11157"/>
    <cellStyle name="Komma 5 2 3 3 3 2 2 4" xfId="11158"/>
    <cellStyle name="Komma 5 2 3 3 3 2 3" xfId="11159"/>
    <cellStyle name="Komma 5 2 3 3 3 2 3 2" xfId="11160"/>
    <cellStyle name="Komma 5 2 3 3 3 2 3 2 2" xfId="11161"/>
    <cellStyle name="Komma 5 2 3 3 3 2 3 3" xfId="11162"/>
    <cellStyle name="Komma 5 2 3 3 3 2 4" xfId="11163"/>
    <cellStyle name="Komma 5 2 3 3 3 2 4 2" xfId="11164"/>
    <cellStyle name="Komma 5 2 3 3 3 2 4 2 2" xfId="11165"/>
    <cellStyle name="Komma 5 2 3 3 3 2 4 3" xfId="11166"/>
    <cellStyle name="Komma 5 2 3 3 3 2 5" xfId="11167"/>
    <cellStyle name="Komma 5 2 3 3 3 2 5 2" xfId="11168"/>
    <cellStyle name="Komma 5 2 3 3 3 2 6" xfId="11169"/>
    <cellStyle name="Komma 5 2 3 3 3 3" xfId="11170"/>
    <cellStyle name="Komma 5 2 3 3 3 3 2" xfId="11171"/>
    <cellStyle name="Komma 5 2 3 3 3 3 2 2" xfId="11172"/>
    <cellStyle name="Komma 5 2 3 3 3 3 2 2 2" xfId="11173"/>
    <cellStyle name="Komma 5 2 3 3 3 3 2 3" xfId="11174"/>
    <cellStyle name="Komma 5 2 3 3 3 3 3" xfId="11175"/>
    <cellStyle name="Komma 5 2 3 3 3 3 3 2" xfId="11176"/>
    <cellStyle name="Komma 5 2 3 3 3 3 4" xfId="11177"/>
    <cellStyle name="Komma 5 2 3 3 3 4" xfId="11178"/>
    <cellStyle name="Komma 5 2 3 3 3 4 2" xfId="11179"/>
    <cellStyle name="Komma 5 2 3 3 3 4 2 2" xfId="11180"/>
    <cellStyle name="Komma 5 2 3 3 3 4 3" xfId="11181"/>
    <cellStyle name="Komma 5 2 3 3 3 5" xfId="11182"/>
    <cellStyle name="Komma 5 2 3 3 3 5 2" xfId="11183"/>
    <cellStyle name="Komma 5 2 3 3 3 5 2 2" xfId="11184"/>
    <cellStyle name="Komma 5 2 3 3 3 5 3" xfId="11185"/>
    <cellStyle name="Komma 5 2 3 3 3 6" xfId="11186"/>
    <cellStyle name="Komma 5 2 3 3 3 6 2" xfId="11187"/>
    <cellStyle name="Komma 5 2 3 3 3 7" xfId="11188"/>
    <cellStyle name="Komma 5 2 3 3 4" xfId="11189"/>
    <cellStyle name="Komma 5 2 3 3 4 2" xfId="11190"/>
    <cellStyle name="Komma 5 2 3 3 4 2 2" xfId="11191"/>
    <cellStyle name="Komma 5 2 3 3 4 2 2 2" xfId="11192"/>
    <cellStyle name="Komma 5 2 3 3 4 2 2 2 2" xfId="11193"/>
    <cellStyle name="Komma 5 2 3 3 4 2 2 3" xfId="11194"/>
    <cellStyle name="Komma 5 2 3 3 4 2 3" xfId="11195"/>
    <cellStyle name="Komma 5 2 3 3 4 2 3 2" xfId="11196"/>
    <cellStyle name="Komma 5 2 3 3 4 2 4" xfId="11197"/>
    <cellStyle name="Komma 5 2 3 3 4 3" xfId="11198"/>
    <cellStyle name="Komma 5 2 3 3 4 3 2" xfId="11199"/>
    <cellStyle name="Komma 5 2 3 3 4 3 2 2" xfId="11200"/>
    <cellStyle name="Komma 5 2 3 3 4 3 3" xfId="11201"/>
    <cellStyle name="Komma 5 2 3 3 4 4" xfId="11202"/>
    <cellStyle name="Komma 5 2 3 3 4 4 2" xfId="11203"/>
    <cellStyle name="Komma 5 2 3 3 4 4 2 2" xfId="11204"/>
    <cellStyle name="Komma 5 2 3 3 4 4 3" xfId="11205"/>
    <cellStyle name="Komma 5 2 3 3 4 5" xfId="11206"/>
    <cellStyle name="Komma 5 2 3 3 4 5 2" xfId="11207"/>
    <cellStyle name="Komma 5 2 3 3 4 6" xfId="11208"/>
    <cellStyle name="Komma 5 2 3 3 5" xfId="11209"/>
    <cellStyle name="Komma 5 2 3 3 5 2" xfId="11210"/>
    <cellStyle name="Komma 5 2 3 3 5 2 2" xfId="11211"/>
    <cellStyle name="Komma 5 2 3 3 5 2 2 2" xfId="11212"/>
    <cellStyle name="Komma 5 2 3 3 5 2 3" xfId="11213"/>
    <cellStyle name="Komma 5 2 3 3 5 3" xfId="11214"/>
    <cellStyle name="Komma 5 2 3 3 5 3 2" xfId="11215"/>
    <cellStyle name="Komma 5 2 3 3 5 4" xfId="11216"/>
    <cellStyle name="Komma 5 2 3 3 6" xfId="11217"/>
    <cellStyle name="Komma 5 2 3 3 6 2" xfId="11218"/>
    <cellStyle name="Komma 5 2 3 3 6 2 2" xfId="11219"/>
    <cellStyle name="Komma 5 2 3 3 6 3" xfId="11220"/>
    <cellStyle name="Komma 5 2 3 3 7" xfId="11221"/>
    <cellStyle name="Komma 5 2 3 3 7 2" xfId="11222"/>
    <cellStyle name="Komma 5 2 3 3 7 2 2" xfId="11223"/>
    <cellStyle name="Komma 5 2 3 3 7 3" xfId="11224"/>
    <cellStyle name="Komma 5 2 3 3 8" xfId="11225"/>
    <cellStyle name="Komma 5 2 3 3 8 2" xfId="11226"/>
    <cellStyle name="Komma 5 2 3 3 9" xfId="11227"/>
    <cellStyle name="Komma 5 2 3 4" xfId="11228"/>
    <cellStyle name="Komma 5 2 3 4 2" xfId="11229"/>
    <cellStyle name="Komma 5 2 3 4 2 2" xfId="11230"/>
    <cellStyle name="Komma 5 2 3 4 2 2 2" xfId="11231"/>
    <cellStyle name="Komma 5 2 3 4 2 2 2 2" xfId="11232"/>
    <cellStyle name="Komma 5 2 3 4 2 2 2 2 2" xfId="11233"/>
    <cellStyle name="Komma 5 2 3 4 2 2 2 2 2 2" xfId="11234"/>
    <cellStyle name="Komma 5 2 3 4 2 2 2 2 3" xfId="11235"/>
    <cellStyle name="Komma 5 2 3 4 2 2 2 3" xfId="11236"/>
    <cellStyle name="Komma 5 2 3 4 2 2 2 3 2" xfId="11237"/>
    <cellStyle name="Komma 5 2 3 4 2 2 2 4" xfId="11238"/>
    <cellStyle name="Komma 5 2 3 4 2 2 3" xfId="11239"/>
    <cellStyle name="Komma 5 2 3 4 2 2 3 2" xfId="11240"/>
    <cellStyle name="Komma 5 2 3 4 2 2 3 2 2" xfId="11241"/>
    <cellStyle name="Komma 5 2 3 4 2 2 3 3" xfId="11242"/>
    <cellStyle name="Komma 5 2 3 4 2 2 4" xfId="11243"/>
    <cellStyle name="Komma 5 2 3 4 2 2 4 2" xfId="11244"/>
    <cellStyle name="Komma 5 2 3 4 2 2 4 2 2" xfId="11245"/>
    <cellStyle name="Komma 5 2 3 4 2 2 4 3" xfId="11246"/>
    <cellStyle name="Komma 5 2 3 4 2 2 5" xfId="11247"/>
    <cellStyle name="Komma 5 2 3 4 2 2 5 2" xfId="11248"/>
    <cellStyle name="Komma 5 2 3 4 2 2 6" xfId="11249"/>
    <cellStyle name="Komma 5 2 3 4 2 3" xfId="11250"/>
    <cellStyle name="Komma 5 2 3 4 2 3 2" xfId="11251"/>
    <cellStyle name="Komma 5 2 3 4 2 3 2 2" xfId="11252"/>
    <cellStyle name="Komma 5 2 3 4 2 3 2 2 2" xfId="11253"/>
    <cellStyle name="Komma 5 2 3 4 2 3 2 3" xfId="11254"/>
    <cellStyle name="Komma 5 2 3 4 2 3 3" xfId="11255"/>
    <cellStyle name="Komma 5 2 3 4 2 3 3 2" xfId="11256"/>
    <cellStyle name="Komma 5 2 3 4 2 3 4" xfId="11257"/>
    <cellStyle name="Komma 5 2 3 4 2 4" xfId="11258"/>
    <cellStyle name="Komma 5 2 3 4 2 4 2" xfId="11259"/>
    <cellStyle name="Komma 5 2 3 4 2 4 2 2" xfId="11260"/>
    <cellStyle name="Komma 5 2 3 4 2 4 3" xfId="11261"/>
    <cellStyle name="Komma 5 2 3 4 2 5" xfId="11262"/>
    <cellStyle name="Komma 5 2 3 4 2 5 2" xfId="11263"/>
    <cellStyle name="Komma 5 2 3 4 2 5 2 2" xfId="11264"/>
    <cellStyle name="Komma 5 2 3 4 2 5 3" xfId="11265"/>
    <cellStyle name="Komma 5 2 3 4 2 6" xfId="11266"/>
    <cellStyle name="Komma 5 2 3 4 2 6 2" xfId="11267"/>
    <cellStyle name="Komma 5 2 3 4 2 7" xfId="11268"/>
    <cellStyle name="Komma 5 2 3 4 3" xfId="11269"/>
    <cellStyle name="Komma 5 2 3 4 3 2" xfId="11270"/>
    <cellStyle name="Komma 5 2 3 4 3 2 2" xfId="11271"/>
    <cellStyle name="Komma 5 2 3 4 3 2 2 2" xfId="11272"/>
    <cellStyle name="Komma 5 2 3 4 3 2 2 2 2" xfId="11273"/>
    <cellStyle name="Komma 5 2 3 4 3 2 2 3" xfId="11274"/>
    <cellStyle name="Komma 5 2 3 4 3 2 3" xfId="11275"/>
    <cellStyle name="Komma 5 2 3 4 3 2 3 2" xfId="11276"/>
    <cellStyle name="Komma 5 2 3 4 3 2 4" xfId="11277"/>
    <cellStyle name="Komma 5 2 3 4 3 3" xfId="11278"/>
    <cellStyle name="Komma 5 2 3 4 3 3 2" xfId="11279"/>
    <cellStyle name="Komma 5 2 3 4 3 3 2 2" xfId="11280"/>
    <cellStyle name="Komma 5 2 3 4 3 3 3" xfId="11281"/>
    <cellStyle name="Komma 5 2 3 4 3 4" xfId="11282"/>
    <cellStyle name="Komma 5 2 3 4 3 4 2" xfId="11283"/>
    <cellStyle name="Komma 5 2 3 4 3 4 2 2" xfId="11284"/>
    <cellStyle name="Komma 5 2 3 4 3 4 3" xfId="11285"/>
    <cellStyle name="Komma 5 2 3 4 3 5" xfId="11286"/>
    <cellStyle name="Komma 5 2 3 4 3 5 2" xfId="11287"/>
    <cellStyle name="Komma 5 2 3 4 3 6" xfId="11288"/>
    <cellStyle name="Komma 5 2 3 4 4" xfId="11289"/>
    <cellStyle name="Komma 5 2 3 4 4 2" xfId="11290"/>
    <cellStyle name="Komma 5 2 3 4 4 2 2" xfId="11291"/>
    <cellStyle name="Komma 5 2 3 4 4 2 2 2" xfId="11292"/>
    <cellStyle name="Komma 5 2 3 4 4 2 3" xfId="11293"/>
    <cellStyle name="Komma 5 2 3 4 4 3" xfId="11294"/>
    <cellStyle name="Komma 5 2 3 4 4 3 2" xfId="11295"/>
    <cellStyle name="Komma 5 2 3 4 4 4" xfId="11296"/>
    <cellStyle name="Komma 5 2 3 4 5" xfId="11297"/>
    <cellStyle name="Komma 5 2 3 4 5 2" xfId="11298"/>
    <cellStyle name="Komma 5 2 3 4 5 2 2" xfId="11299"/>
    <cellStyle name="Komma 5 2 3 4 5 3" xfId="11300"/>
    <cellStyle name="Komma 5 2 3 4 6" xfId="11301"/>
    <cellStyle name="Komma 5 2 3 4 6 2" xfId="11302"/>
    <cellStyle name="Komma 5 2 3 4 6 2 2" xfId="11303"/>
    <cellStyle name="Komma 5 2 3 4 6 3" xfId="11304"/>
    <cellStyle name="Komma 5 2 3 4 7" xfId="11305"/>
    <cellStyle name="Komma 5 2 3 4 7 2" xfId="11306"/>
    <cellStyle name="Komma 5 2 3 4 8" xfId="11307"/>
    <cellStyle name="Komma 5 2 3 5" xfId="11308"/>
    <cellStyle name="Komma 5 2 3 5 2" xfId="11309"/>
    <cellStyle name="Komma 5 2 3 5 2 2" xfId="11310"/>
    <cellStyle name="Komma 5 2 3 5 2 2 2" xfId="11311"/>
    <cellStyle name="Komma 5 2 3 5 2 2 2 2" xfId="11312"/>
    <cellStyle name="Komma 5 2 3 5 2 2 2 2 2" xfId="11313"/>
    <cellStyle name="Komma 5 2 3 5 2 2 2 3" xfId="11314"/>
    <cellStyle name="Komma 5 2 3 5 2 2 3" xfId="11315"/>
    <cellStyle name="Komma 5 2 3 5 2 2 3 2" xfId="11316"/>
    <cellStyle name="Komma 5 2 3 5 2 2 4" xfId="11317"/>
    <cellStyle name="Komma 5 2 3 5 2 3" xfId="11318"/>
    <cellStyle name="Komma 5 2 3 5 2 3 2" xfId="11319"/>
    <cellStyle name="Komma 5 2 3 5 2 3 2 2" xfId="11320"/>
    <cellStyle name="Komma 5 2 3 5 2 3 3" xfId="11321"/>
    <cellStyle name="Komma 5 2 3 5 2 4" xfId="11322"/>
    <cellStyle name="Komma 5 2 3 5 2 4 2" xfId="11323"/>
    <cellStyle name="Komma 5 2 3 5 2 4 2 2" xfId="11324"/>
    <cellStyle name="Komma 5 2 3 5 2 4 3" xfId="11325"/>
    <cellStyle name="Komma 5 2 3 5 2 5" xfId="11326"/>
    <cellStyle name="Komma 5 2 3 5 2 5 2" xfId="11327"/>
    <cellStyle name="Komma 5 2 3 5 2 6" xfId="11328"/>
    <cellStyle name="Komma 5 2 3 5 3" xfId="11329"/>
    <cellStyle name="Komma 5 2 3 5 3 2" xfId="11330"/>
    <cellStyle name="Komma 5 2 3 5 3 2 2" xfId="11331"/>
    <cellStyle name="Komma 5 2 3 5 3 2 2 2" xfId="11332"/>
    <cellStyle name="Komma 5 2 3 5 3 2 3" xfId="11333"/>
    <cellStyle name="Komma 5 2 3 5 3 3" xfId="11334"/>
    <cellStyle name="Komma 5 2 3 5 3 3 2" xfId="11335"/>
    <cellStyle name="Komma 5 2 3 5 3 4" xfId="11336"/>
    <cellStyle name="Komma 5 2 3 5 4" xfId="11337"/>
    <cellStyle name="Komma 5 2 3 5 4 2" xfId="11338"/>
    <cellStyle name="Komma 5 2 3 5 4 2 2" xfId="11339"/>
    <cellStyle name="Komma 5 2 3 5 4 3" xfId="11340"/>
    <cellStyle name="Komma 5 2 3 5 5" xfId="11341"/>
    <cellStyle name="Komma 5 2 3 5 5 2" xfId="11342"/>
    <cellStyle name="Komma 5 2 3 5 5 2 2" xfId="11343"/>
    <cellStyle name="Komma 5 2 3 5 5 3" xfId="11344"/>
    <cellStyle name="Komma 5 2 3 5 6" xfId="11345"/>
    <cellStyle name="Komma 5 2 3 5 6 2" xfId="11346"/>
    <cellStyle name="Komma 5 2 3 5 7" xfId="11347"/>
    <cellStyle name="Komma 5 2 3 6" xfId="11348"/>
    <cellStyle name="Komma 5 2 3 6 2" xfId="11349"/>
    <cellStyle name="Komma 5 2 3 6 2 2" xfId="11350"/>
    <cellStyle name="Komma 5 2 3 6 2 2 2" xfId="11351"/>
    <cellStyle name="Komma 5 2 3 6 2 2 2 2" xfId="11352"/>
    <cellStyle name="Komma 5 2 3 6 2 2 3" xfId="11353"/>
    <cellStyle name="Komma 5 2 3 6 2 3" xfId="11354"/>
    <cellStyle name="Komma 5 2 3 6 2 3 2" xfId="11355"/>
    <cellStyle name="Komma 5 2 3 6 2 4" xfId="11356"/>
    <cellStyle name="Komma 5 2 3 6 3" xfId="11357"/>
    <cellStyle name="Komma 5 2 3 6 3 2" xfId="11358"/>
    <cellStyle name="Komma 5 2 3 6 3 2 2" xfId="11359"/>
    <cellStyle name="Komma 5 2 3 6 3 3" xfId="11360"/>
    <cellStyle name="Komma 5 2 3 6 4" xfId="11361"/>
    <cellStyle name="Komma 5 2 3 6 4 2" xfId="11362"/>
    <cellStyle name="Komma 5 2 3 6 4 2 2" xfId="11363"/>
    <cellStyle name="Komma 5 2 3 6 4 3" xfId="11364"/>
    <cellStyle name="Komma 5 2 3 6 5" xfId="11365"/>
    <cellStyle name="Komma 5 2 3 6 5 2" xfId="11366"/>
    <cellStyle name="Komma 5 2 3 6 6" xfId="11367"/>
    <cellStyle name="Komma 5 2 3 7" xfId="11368"/>
    <cellStyle name="Komma 5 2 3 7 2" xfId="11369"/>
    <cellStyle name="Komma 5 2 3 7 2 2" xfId="11370"/>
    <cellStyle name="Komma 5 2 3 7 2 2 2" xfId="11371"/>
    <cellStyle name="Komma 5 2 3 7 2 3" xfId="11372"/>
    <cellStyle name="Komma 5 2 3 7 3" xfId="11373"/>
    <cellStyle name="Komma 5 2 3 7 3 2" xfId="11374"/>
    <cellStyle name="Komma 5 2 3 7 4" xfId="11375"/>
    <cellStyle name="Komma 5 2 3 8" xfId="11376"/>
    <cellStyle name="Komma 5 2 3 8 2" xfId="11377"/>
    <cellStyle name="Komma 5 2 3 8 2 2" xfId="11378"/>
    <cellStyle name="Komma 5 2 3 8 3" xfId="11379"/>
    <cellStyle name="Komma 5 2 3 9" xfId="11380"/>
    <cellStyle name="Komma 5 2 3 9 2" xfId="11381"/>
    <cellStyle name="Komma 5 2 3 9 2 2" xfId="11382"/>
    <cellStyle name="Komma 5 2 3 9 3" xfId="11383"/>
    <cellStyle name="Komma 5 2 4" xfId="11384"/>
    <cellStyle name="Komma 5 2 4 2" xfId="11385"/>
    <cellStyle name="Komma 5 2 4 2 2" xfId="11386"/>
    <cellStyle name="Komma 5 2 4 2 2 2" xfId="11387"/>
    <cellStyle name="Komma 5 2 4 2 2 2 2" xfId="11388"/>
    <cellStyle name="Komma 5 2 4 2 2 2 2 2" xfId="11389"/>
    <cellStyle name="Komma 5 2 4 2 2 2 2 2 2" xfId="11390"/>
    <cellStyle name="Komma 5 2 4 2 2 2 2 2 2 2" xfId="11391"/>
    <cellStyle name="Komma 5 2 4 2 2 2 2 2 3" xfId="11392"/>
    <cellStyle name="Komma 5 2 4 2 2 2 2 3" xfId="11393"/>
    <cellStyle name="Komma 5 2 4 2 2 2 2 3 2" xfId="11394"/>
    <cellStyle name="Komma 5 2 4 2 2 2 2 4" xfId="11395"/>
    <cellStyle name="Komma 5 2 4 2 2 2 3" xfId="11396"/>
    <cellStyle name="Komma 5 2 4 2 2 2 3 2" xfId="11397"/>
    <cellStyle name="Komma 5 2 4 2 2 2 3 2 2" xfId="11398"/>
    <cellStyle name="Komma 5 2 4 2 2 2 3 3" xfId="11399"/>
    <cellStyle name="Komma 5 2 4 2 2 2 4" xfId="11400"/>
    <cellStyle name="Komma 5 2 4 2 2 2 4 2" xfId="11401"/>
    <cellStyle name="Komma 5 2 4 2 2 2 4 2 2" xfId="11402"/>
    <cellStyle name="Komma 5 2 4 2 2 2 4 3" xfId="11403"/>
    <cellStyle name="Komma 5 2 4 2 2 2 5" xfId="11404"/>
    <cellStyle name="Komma 5 2 4 2 2 2 5 2" xfId="11405"/>
    <cellStyle name="Komma 5 2 4 2 2 2 6" xfId="11406"/>
    <cellStyle name="Komma 5 2 4 2 2 3" xfId="11407"/>
    <cellStyle name="Komma 5 2 4 2 2 3 2" xfId="11408"/>
    <cellStyle name="Komma 5 2 4 2 2 3 2 2" xfId="11409"/>
    <cellStyle name="Komma 5 2 4 2 2 3 2 2 2" xfId="11410"/>
    <cellStyle name="Komma 5 2 4 2 2 3 2 3" xfId="11411"/>
    <cellStyle name="Komma 5 2 4 2 2 3 3" xfId="11412"/>
    <cellStyle name="Komma 5 2 4 2 2 3 3 2" xfId="11413"/>
    <cellStyle name="Komma 5 2 4 2 2 3 4" xfId="11414"/>
    <cellStyle name="Komma 5 2 4 2 2 4" xfId="11415"/>
    <cellStyle name="Komma 5 2 4 2 2 4 2" xfId="11416"/>
    <cellStyle name="Komma 5 2 4 2 2 4 2 2" xfId="11417"/>
    <cellStyle name="Komma 5 2 4 2 2 4 3" xfId="11418"/>
    <cellStyle name="Komma 5 2 4 2 2 5" xfId="11419"/>
    <cellStyle name="Komma 5 2 4 2 2 5 2" xfId="11420"/>
    <cellStyle name="Komma 5 2 4 2 2 5 2 2" xfId="11421"/>
    <cellStyle name="Komma 5 2 4 2 2 5 3" xfId="11422"/>
    <cellStyle name="Komma 5 2 4 2 2 6" xfId="11423"/>
    <cellStyle name="Komma 5 2 4 2 2 6 2" xfId="11424"/>
    <cellStyle name="Komma 5 2 4 2 2 7" xfId="11425"/>
    <cellStyle name="Komma 5 2 4 2 3" xfId="11426"/>
    <cellStyle name="Komma 5 2 4 2 3 2" xfId="11427"/>
    <cellStyle name="Komma 5 2 4 2 3 2 2" xfId="11428"/>
    <cellStyle name="Komma 5 2 4 2 3 2 2 2" xfId="11429"/>
    <cellStyle name="Komma 5 2 4 2 3 2 2 2 2" xfId="11430"/>
    <cellStyle name="Komma 5 2 4 2 3 2 2 3" xfId="11431"/>
    <cellStyle name="Komma 5 2 4 2 3 2 3" xfId="11432"/>
    <cellStyle name="Komma 5 2 4 2 3 2 3 2" xfId="11433"/>
    <cellStyle name="Komma 5 2 4 2 3 2 4" xfId="11434"/>
    <cellStyle name="Komma 5 2 4 2 3 3" xfId="11435"/>
    <cellStyle name="Komma 5 2 4 2 3 3 2" xfId="11436"/>
    <cellStyle name="Komma 5 2 4 2 3 3 2 2" xfId="11437"/>
    <cellStyle name="Komma 5 2 4 2 3 3 3" xfId="11438"/>
    <cellStyle name="Komma 5 2 4 2 3 4" xfId="11439"/>
    <cellStyle name="Komma 5 2 4 2 3 4 2" xfId="11440"/>
    <cellStyle name="Komma 5 2 4 2 3 4 2 2" xfId="11441"/>
    <cellStyle name="Komma 5 2 4 2 3 4 3" xfId="11442"/>
    <cellStyle name="Komma 5 2 4 2 3 5" xfId="11443"/>
    <cellStyle name="Komma 5 2 4 2 3 5 2" xfId="11444"/>
    <cellStyle name="Komma 5 2 4 2 3 6" xfId="11445"/>
    <cellStyle name="Komma 5 2 4 2 4" xfId="11446"/>
    <cellStyle name="Komma 5 2 4 2 4 2" xfId="11447"/>
    <cellStyle name="Komma 5 2 4 2 4 2 2" xfId="11448"/>
    <cellStyle name="Komma 5 2 4 2 4 2 2 2" xfId="11449"/>
    <cellStyle name="Komma 5 2 4 2 4 2 3" xfId="11450"/>
    <cellStyle name="Komma 5 2 4 2 4 3" xfId="11451"/>
    <cellStyle name="Komma 5 2 4 2 4 3 2" xfId="11452"/>
    <cellStyle name="Komma 5 2 4 2 4 4" xfId="11453"/>
    <cellStyle name="Komma 5 2 4 2 5" xfId="11454"/>
    <cellStyle name="Komma 5 2 4 2 5 2" xfId="11455"/>
    <cellStyle name="Komma 5 2 4 2 5 2 2" xfId="11456"/>
    <cellStyle name="Komma 5 2 4 2 5 3" xfId="11457"/>
    <cellStyle name="Komma 5 2 4 2 6" xfId="11458"/>
    <cellStyle name="Komma 5 2 4 2 6 2" xfId="11459"/>
    <cellStyle name="Komma 5 2 4 2 6 2 2" xfId="11460"/>
    <cellStyle name="Komma 5 2 4 2 6 3" xfId="11461"/>
    <cellStyle name="Komma 5 2 4 2 7" xfId="11462"/>
    <cellStyle name="Komma 5 2 4 2 7 2" xfId="11463"/>
    <cellStyle name="Komma 5 2 4 2 8" xfId="11464"/>
    <cellStyle name="Komma 5 2 4 3" xfId="11465"/>
    <cellStyle name="Komma 5 2 4 3 2" xfId="11466"/>
    <cellStyle name="Komma 5 2 4 3 2 2" xfId="11467"/>
    <cellStyle name="Komma 5 2 4 3 2 2 2" xfId="11468"/>
    <cellStyle name="Komma 5 2 4 3 2 2 2 2" xfId="11469"/>
    <cellStyle name="Komma 5 2 4 3 2 2 2 2 2" xfId="11470"/>
    <cellStyle name="Komma 5 2 4 3 2 2 2 3" xfId="11471"/>
    <cellStyle name="Komma 5 2 4 3 2 2 3" xfId="11472"/>
    <cellStyle name="Komma 5 2 4 3 2 2 3 2" xfId="11473"/>
    <cellStyle name="Komma 5 2 4 3 2 2 4" xfId="11474"/>
    <cellStyle name="Komma 5 2 4 3 2 3" xfId="11475"/>
    <cellStyle name="Komma 5 2 4 3 2 3 2" xfId="11476"/>
    <cellStyle name="Komma 5 2 4 3 2 3 2 2" xfId="11477"/>
    <cellStyle name="Komma 5 2 4 3 2 3 3" xfId="11478"/>
    <cellStyle name="Komma 5 2 4 3 2 4" xfId="11479"/>
    <cellStyle name="Komma 5 2 4 3 2 4 2" xfId="11480"/>
    <cellStyle name="Komma 5 2 4 3 2 4 2 2" xfId="11481"/>
    <cellStyle name="Komma 5 2 4 3 2 4 3" xfId="11482"/>
    <cellStyle name="Komma 5 2 4 3 2 5" xfId="11483"/>
    <cellStyle name="Komma 5 2 4 3 2 5 2" xfId="11484"/>
    <cellStyle name="Komma 5 2 4 3 2 6" xfId="11485"/>
    <cellStyle name="Komma 5 2 4 3 3" xfId="11486"/>
    <cellStyle name="Komma 5 2 4 3 3 2" xfId="11487"/>
    <cellStyle name="Komma 5 2 4 3 3 2 2" xfId="11488"/>
    <cellStyle name="Komma 5 2 4 3 3 2 2 2" xfId="11489"/>
    <cellStyle name="Komma 5 2 4 3 3 2 3" xfId="11490"/>
    <cellStyle name="Komma 5 2 4 3 3 3" xfId="11491"/>
    <cellStyle name="Komma 5 2 4 3 3 3 2" xfId="11492"/>
    <cellStyle name="Komma 5 2 4 3 3 4" xfId="11493"/>
    <cellStyle name="Komma 5 2 4 3 4" xfId="11494"/>
    <cellStyle name="Komma 5 2 4 3 4 2" xfId="11495"/>
    <cellStyle name="Komma 5 2 4 3 4 2 2" xfId="11496"/>
    <cellStyle name="Komma 5 2 4 3 4 3" xfId="11497"/>
    <cellStyle name="Komma 5 2 4 3 5" xfId="11498"/>
    <cellStyle name="Komma 5 2 4 3 5 2" xfId="11499"/>
    <cellStyle name="Komma 5 2 4 3 5 2 2" xfId="11500"/>
    <cellStyle name="Komma 5 2 4 3 5 3" xfId="11501"/>
    <cellStyle name="Komma 5 2 4 3 6" xfId="11502"/>
    <cellStyle name="Komma 5 2 4 3 6 2" xfId="11503"/>
    <cellStyle name="Komma 5 2 4 3 7" xfId="11504"/>
    <cellStyle name="Komma 5 2 4 4" xfId="11505"/>
    <cellStyle name="Komma 5 2 4 4 2" xfId="11506"/>
    <cellStyle name="Komma 5 2 4 4 2 2" xfId="11507"/>
    <cellStyle name="Komma 5 2 4 4 2 2 2" xfId="11508"/>
    <cellStyle name="Komma 5 2 4 4 2 2 2 2" xfId="11509"/>
    <cellStyle name="Komma 5 2 4 4 2 2 3" xfId="11510"/>
    <cellStyle name="Komma 5 2 4 4 2 3" xfId="11511"/>
    <cellStyle name="Komma 5 2 4 4 2 3 2" xfId="11512"/>
    <cellStyle name="Komma 5 2 4 4 2 4" xfId="11513"/>
    <cellStyle name="Komma 5 2 4 4 3" xfId="11514"/>
    <cellStyle name="Komma 5 2 4 4 3 2" xfId="11515"/>
    <cellStyle name="Komma 5 2 4 4 3 2 2" xfId="11516"/>
    <cellStyle name="Komma 5 2 4 4 3 3" xfId="11517"/>
    <cellStyle name="Komma 5 2 4 4 4" xfId="11518"/>
    <cellStyle name="Komma 5 2 4 4 4 2" xfId="11519"/>
    <cellStyle name="Komma 5 2 4 4 4 2 2" xfId="11520"/>
    <cellStyle name="Komma 5 2 4 4 4 3" xfId="11521"/>
    <cellStyle name="Komma 5 2 4 4 5" xfId="11522"/>
    <cellStyle name="Komma 5 2 4 4 5 2" xfId="11523"/>
    <cellStyle name="Komma 5 2 4 4 6" xfId="11524"/>
    <cellStyle name="Komma 5 2 4 5" xfId="11525"/>
    <cellStyle name="Komma 5 2 4 5 2" xfId="11526"/>
    <cellStyle name="Komma 5 2 4 5 2 2" xfId="11527"/>
    <cellStyle name="Komma 5 2 4 5 2 2 2" xfId="11528"/>
    <cellStyle name="Komma 5 2 4 5 2 3" xfId="11529"/>
    <cellStyle name="Komma 5 2 4 5 3" xfId="11530"/>
    <cellStyle name="Komma 5 2 4 5 3 2" xfId="11531"/>
    <cellStyle name="Komma 5 2 4 5 4" xfId="11532"/>
    <cellStyle name="Komma 5 2 4 6" xfId="11533"/>
    <cellStyle name="Komma 5 2 4 6 2" xfId="11534"/>
    <cellStyle name="Komma 5 2 4 6 2 2" xfId="11535"/>
    <cellStyle name="Komma 5 2 4 6 3" xfId="11536"/>
    <cellStyle name="Komma 5 2 4 7" xfId="11537"/>
    <cellStyle name="Komma 5 2 4 7 2" xfId="11538"/>
    <cellStyle name="Komma 5 2 4 7 2 2" xfId="11539"/>
    <cellStyle name="Komma 5 2 4 7 3" xfId="11540"/>
    <cellStyle name="Komma 5 2 4 8" xfId="11541"/>
    <cellStyle name="Komma 5 2 4 8 2" xfId="11542"/>
    <cellStyle name="Komma 5 2 4 9" xfId="11543"/>
    <cellStyle name="Komma 5 2 5" xfId="11544"/>
    <cellStyle name="Komma 5 2 5 2" xfId="11545"/>
    <cellStyle name="Komma 5 2 5 2 2" xfId="11546"/>
    <cellStyle name="Komma 5 2 5 2 2 2" xfId="11547"/>
    <cellStyle name="Komma 5 2 5 2 2 2 2" xfId="11548"/>
    <cellStyle name="Komma 5 2 5 2 2 2 2 2" xfId="11549"/>
    <cellStyle name="Komma 5 2 5 2 2 2 2 2 2" xfId="11550"/>
    <cellStyle name="Komma 5 2 5 2 2 2 2 2 2 2" xfId="11551"/>
    <cellStyle name="Komma 5 2 5 2 2 2 2 2 3" xfId="11552"/>
    <cellStyle name="Komma 5 2 5 2 2 2 2 3" xfId="11553"/>
    <cellStyle name="Komma 5 2 5 2 2 2 2 3 2" xfId="11554"/>
    <cellStyle name="Komma 5 2 5 2 2 2 2 4" xfId="11555"/>
    <cellStyle name="Komma 5 2 5 2 2 2 3" xfId="11556"/>
    <cellStyle name="Komma 5 2 5 2 2 2 3 2" xfId="11557"/>
    <cellStyle name="Komma 5 2 5 2 2 2 3 2 2" xfId="11558"/>
    <cellStyle name="Komma 5 2 5 2 2 2 3 3" xfId="11559"/>
    <cellStyle name="Komma 5 2 5 2 2 2 4" xfId="11560"/>
    <cellStyle name="Komma 5 2 5 2 2 2 4 2" xfId="11561"/>
    <cellStyle name="Komma 5 2 5 2 2 2 4 2 2" xfId="11562"/>
    <cellStyle name="Komma 5 2 5 2 2 2 4 3" xfId="11563"/>
    <cellStyle name="Komma 5 2 5 2 2 2 5" xfId="11564"/>
    <cellStyle name="Komma 5 2 5 2 2 2 5 2" xfId="11565"/>
    <cellStyle name="Komma 5 2 5 2 2 2 6" xfId="11566"/>
    <cellStyle name="Komma 5 2 5 2 2 3" xfId="11567"/>
    <cellStyle name="Komma 5 2 5 2 2 3 2" xfId="11568"/>
    <cellStyle name="Komma 5 2 5 2 2 3 2 2" xfId="11569"/>
    <cellStyle name="Komma 5 2 5 2 2 3 2 2 2" xfId="11570"/>
    <cellStyle name="Komma 5 2 5 2 2 3 2 3" xfId="11571"/>
    <cellStyle name="Komma 5 2 5 2 2 3 3" xfId="11572"/>
    <cellStyle name="Komma 5 2 5 2 2 3 3 2" xfId="11573"/>
    <cellStyle name="Komma 5 2 5 2 2 3 4" xfId="11574"/>
    <cellStyle name="Komma 5 2 5 2 2 4" xfId="11575"/>
    <cellStyle name="Komma 5 2 5 2 2 4 2" xfId="11576"/>
    <cellStyle name="Komma 5 2 5 2 2 4 2 2" xfId="11577"/>
    <cellStyle name="Komma 5 2 5 2 2 4 3" xfId="11578"/>
    <cellStyle name="Komma 5 2 5 2 2 5" xfId="11579"/>
    <cellStyle name="Komma 5 2 5 2 2 5 2" xfId="11580"/>
    <cellStyle name="Komma 5 2 5 2 2 5 2 2" xfId="11581"/>
    <cellStyle name="Komma 5 2 5 2 2 5 3" xfId="11582"/>
    <cellStyle name="Komma 5 2 5 2 2 6" xfId="11583"/>
    <cellStyle name="Komma 5 2 5 2 2 6 2" xfId="11584"/>
    <cellStyle name="Komma 5 2 5 2 2 7" xfId="11585"/>
    <cellStyle name="Komma 5 2 5 2 3" xfId="11586"/>
    <cellStyle name="Komma 5 2 5 2 3 2" xfId="11587"/>
    <cellStyle name="Komma 5 2 5 2 3 2 2" xfId="11588"/>
    <cellStyle name="Komma 5 2 5 2 3 2 2 2" xfId="11589"/>
    <cellStyle name="Komma 5 2 5 2 3 2 2 2 2" xfId="11590"/>
    <cellStyle name="Komma 5 2 5 2 3 2 2 3" xfId="11591"/>
    <cellStyle name="Komma 5 2 5 2 3 2 3" xfId="11592"/>
    <cellStyle name="Komma 5 2 5 2 3 2 3 2" xfId="11593"/>
    <cellStyle name="Komma 5 2 5 2 3 2 4" xfId="11594"/>
    <cellStyle name="Komma 5 2 5 2 3 3" xfId="11595"/>
    <cellStyle name="Komma 5 2 5 2 3 3 2" xfId="11596"/>
    <cellStyle name="Komma 5 2 5 2 3 3 2 2" xfId="11597"/>
    <cellStyle name="Komma 5 2 5 2 3 3 3" xfId="11598"/>
    <cellStyle name="Komma 5 2 5 2 3 4" xfId="11599"/>
    <cellStyle name="Komma 5 2 5 2 3 4 2" xfId="11600"/>
    <cellStyle name="Komma 5 2 5 2 3 4 2 2" xfId="11601"/>
    <cellStyle name="Komma 5 2 5 2 3 4 3" xfId="11602"/>
    <cellStyle name="Komma 5 2 5 2 3 5" xfId="11603"/>
    <cellStyle name="Komma 5 2 5 2 3 5 2" xfId="11604"/>
    <cellStyle name="Komma 5 2 5 2 3 6" xfId="11605"/>
    <cellStyle name="Komma 5 2 5 2 4" xfId="11606"/>
    <cellStyle name="Komma 5 2 5 2 4 2" xfId="11607"/>
    <cellStyle name="Komma 5 2 5 2 4 2 2" xfId="11608"/>
    <cellStyle name="Komma 5 2 5 2 4 2 2 2" xfId="11609"/>
    <cellStyle name="Komma 5 2 5 2 4 2 3" xfId="11610"/>
    <cellStyle name="Komma 5 2 5 2 4 3" xfId="11611"/>
    <cellStyle name="Komma 5 2 5 2 4 3 2" xfId="11612"/>
    <cellStyle name="Komma 5 2 5 2 4 4" xfId="11613"/>
    <cellStyle name="Komma 5 2 5 2 5" xfId="11614"/>
    <cellStyle name="Komma 5 2 5 2 5 2" xfId="11615"/>
    <cellStyle name="Komma 5 2 5 2 5 2 2" xfId="11616"/>
    <cellStyle name="Komma 5 2 5 2 5 3" xfId="11617"/>
    <cellStyle name="Komma 5 2 5 2 6" xfId="11618"/>
    <cellStyle name="Komma 5 2 5 2 6 2" xfId="11619"/>
    <cellStyle name="Komma 5 2 5 2 6 2 2" xfId="11620"/>
    <cellStyle name="Komma 5 2 5 2 6 3" xfId="11621"/>
    <cellStyle name="Komma 5 2 5 2 7" xfId="11622"/>
    <cellStyle name="Komma 5 2 5 2 7 2" xfId="11623"/>
    <cellStyle name="Komma 5 2 5 2 8" xfId="11624"/>
    <cellStyle name="Komma 5 2 5 3" xfId="11625"/>
    <cellStyle name="Komma 5 2 5 3 2" xfId="11626"/>
    <cellStyle name="Komma 5 2 5 3 2 2" xfId="11627"/>
    <cellStyle name="Komma 5 2 5 3 2 2 2" xfId="11628"/>
    <cellStyle name="Komma 5 2 5 3 2 2 2 2" xfId="11629"/>
    <cellStyle name="Komma 5 2 5 3 2 2 2 2 2" xfId="11630"/>
    <cellStyle name="Komma 5 2 5 3 2 2 2 3" xfId="11631"/>
    <cellStyle name="Komma 5 2 5 3 2 2 3" xfId="11632"/>
    <cellStyle name="Komma 5 2 5 3 2 2 3 2" xfId="11633"/>
    <cellStyle name="Komma 5 2 5 3 2 2 4" xfId="11634"/>
    <cellStyle name="Komma 5 2 5 3 2 3" xfId="11635"/>
    <cellStyle name="Komma 5 2 5 3 2 3 2" xfId="11636"/>
    <cellStyle name="Komma 5 2 5 3 2 3 2 2" xfId="11637"/>
    <cellStyle name="Komma 5 2 5 3 2 3 3" xfId="11638"/>
    <cellStyle name="Komma 5 2 5 3 2 4" xfId="11639"/>
    <cellStyle name="Komma 5 2 5 3 2 4 2" xfId="11640"/>
    <cellStyle name="Komma 5 2 5 3 2 4 2 2" xfId="11641"/>
    <cellStyle name="Komma 5 2 5 3 2 4 3" xfId="11642"/>
    <cellStyle name="Komma 5 2 5 3 2 5" xfId="11643"/>
    <cellStyle name="Komma 5 2 5 3 2 5 2" xfId="11644"/>
    <cellStyle name="Komma 5 2 5 3 2 6" xfId="11645"/>
    <cellStyle name="Komma 5 2 5 3 3" xfId="11646"/>
    <cellStyle name="Komma 5 2 5 3 3 2" xfId="11647"/>
    <cellStyle name="Komma 5 2 5 3 3 2 2" xfId="11648"/>
    <cellStyle name="Komma 5 2 5 3 3 2 2 2" xfId="11649"/>
    <cellStyle name="Komma 5 2 5 3 3 2 3" xfId="11650"/>
    <cellStyle name="Komma 5 2 5 3 3 3" xfId="11651"/>
    <cellStyle name="Komma 5 2 5 3 3 3 2" xfId="11652"/>
    <cellStyle name="Komma 5 2 5 3 3 4" xfId="11653"/>
    <cellStyle name="Komma 5 2 5 3 4" xfId="11654"/>
    <cellStyle name="Komma 5 2 5 3 4 2" xfId="11655"/>
    <cellStyle name="Komma 5 2 5 3 4 2 2" xfId="11656"/>
    <cellStyle name="Komma 5 2 5 3 4 3" xfId="11657"/>
    <cellStyle name="Komma 5 2 5 3 5" xfId="11658"/>
    <cellStyle name="Komma 5 2 5 3 5 2" xfId="11659"/>
    <cellStyle name="Komma 5 2 5 3 5 2 2" xfId="11660"/>
    <cellStyle name="Komma 5 2 5 3 5 3" xfId="11661"/>
    <cellStyle name="Komma 5 2 5 3 6" xfId="11662"/>
    <cellStyle name="Komma 5 2 5 3 6 2" xfId="11663"/>
    <cellStyle name="Komma 5 2 5 3 7" xfId="11664"/>
    <cellStyle name="Komma 5 2 5 4" xfId="11665"/>
    <cellStyle name="Komma 5 2 5 4 2" xfId="11666"/>
    <cellStyle name="Komma 5 2 5 4 2 2" xfId="11667"/>
    <cellStyle name="Komma 5 2 5 4 2 2 2" xfId="11668"/>
    <cellStyle name="Komma 5 2 5 4 2 2 2 2" xfId="11669"/>
    <cellStyle name="Komma 5 2 5 4 2 2 3" xfId="11670"/>
    <cellStyle name="Komma 5 2 5 4 2 3" xfId="11671"/>
    <cellStyle name="Komma 5 2 5 4 2 3 2" xfId="11672"/>
    <cellStyle name="Komma 5 2 5 4 2 4" xfId="11673"/>
    <cellStyle name="Komma 5 2 5 4 3" xfId="11674"/>
    <cellStyle name="Komma 5 2 5 4 3 2" xfId="11675"/>
    <cellStyle name="Komma 5 2 5 4 3 2 2" xfId="11676"/>
    <cellStyle name="Komma 5 2 5 4 3 3" xfId="11677"/>
    <cellStyle name="Komma 5 2 5 4 4" xfId="11678"/>
    <cellStyle name="Komma 5 2 5 4 4 2" xfId="11679"/>
    <cellStyle name="Komma 5 2 5 4 4 2 2" xfId="11680"/>
    <cellStyle name="Komma 5 2 5 4 4 3" xfId="11681"/>
    <cellStyle name="Komma 5 2 5 4 5" xfId="11682"/>
    <cellStyle name="Komma 5 2 5 4 5 2" xfId="11683"/>
    <cellStyle name="Komma 5 2 5 4 6" xfId="11684"/>
    <cellStyle name="Komma 5 2 5 5" xfId="11685"/>
    <cellStyle name="Komma 5 2 5 5 2" xfId="11686"/>
    <cellStyle name="Komma 5 2 5 5 2 2" xfId="11687"/>
    <cellStyle name="Komma 5 2 5 5 2 2 2" xfId="11688"/>
    <cellStyle name="Komma 5 2 5 5 2 3" xfId="11689"/>
    <cellStyle name="Komma 5 2 5 5 3" xfId="11690"/>
    <cellStyle name="Komma 5 2 5 5 3 2" xfId="11691"/>
    <cellStyle name="Komma 5 2 5 5 4" xfId="11692"/>
    <cellStyle name="Komma 5 2 5 6" xfId="11693"/>
    <cellStyle name="Komma 5 2 5 6 2" xfId="11694"/>
    <cellStyle name="Komma 5 2 5 6 2 2" xfId="11695"/>
    <cellStyle name="Komma 5 2 5 6 3" xfId="11696"/>
    <cellStyle name="Komma 5 2 5 7" xfId="11697"/>
    <cellStyle name="Komma 5 2 5 7 2" xfId="11698"/>
    <cellStyle name="Komma 5 2 5 7 2 2" xfId="11699"/>
    <cellStyle name="Komma 5 2 5 7 3" xfId="11700"/>
    <cellStyle name="Komma 5 2 5 8" xfId="11701"/>
    <cellStyle name="Komma 5 2 5 8 2" xfId="11702"/>
    <cellStyle name="Komma 5 2 5 9" xfId="11703"/>
    <cellStyle name="Komma 5 2 6" xfId="11704"/>
    <cellStyle name="Komma 5 2 6 2" xfId="11705"/>
    <cellStyle name="Komma 5 2 6 2 2" xfId="11706"/>
    <cellStyle name="Komma 5 2 6 2 2 2" xfId="11707"/>
    <cellStyle name="Komma 5 2 6 2 2 2 2" xfId="11708"/>
    <cellStyle name="Komma 5 2 6 2 2 2 2 2" xfId="11709"/>
    <cellStyle name="Komma 5 2 6 2 2 2 2 2 2" xfId="11710"/>
    <cellStyle name="Komma 5 2 6 2 2 2 2 3" xfId="11711"/>
    <cellStyle name="Komma 5 2 6 2 2 2 3" xfId="11712"/>
    <cellStyle name="Komma 5 2 6 2 2 2 3 2" xfId="11713"/>
    <cellStyle name="Komma 5 2 6 2 2 2 4" xfId="11714"/>
    <cellStyle name="Komma 5 2 6 2 2 3" xfId="11715"/>
    <cellStyle name="Komma 5 2 6 2 2 3 2" xfId="11716"/>
    <cellStyle name="Komma 5 2 6 2 2 3 2 2" xfId="11717"/>
    <cellStyle name="Komma 5 2 6 2 2 3 3" xfId="11718"/>
    <cellStyle name="Komma 5 2 6 2 2 4" xfId="11719"/>
    <cellStyle name="Komma 5 2 6 2 2 4 2" xfId="11720"/>
    <cellStyle name="Komma 5 2 6 2 2 4 2 2" xfId="11721"/>
    <cellStyle name="Komma 5 2 6 2 2 4 3" xfId="11722"/>
    <cellStyle name="Komma 5 2 6 2 2 5" xfId="11723"/>
    <cellStyle name="Komma 5 2 6 2 2 5 2" xfId="11724"/>
    <cellStyle name="Komma 5 2 6 2 2 6" xfId="11725"/>
    <cellStyle name="Komma 5 2 6 2 3" xfId="11726"/>
    <cellStyle name="Komma 5 2 6 2 3 2" xfId="11727"/>
    <cellStyle name="Komma 5 2 6 2 3 2 2" xfId="11728"/>
    <cellStyle name="Komma 5 2 6 2 3 2 2 2" xfId="11729"/>
    <cellStyle name="Komma 5 2 6 2 3 2 3" xfId="11730"/>
    <cellStyle name="Komma 5 2 6 2 3 3" xfId="11731"/>
    <cellStyle name="Komma 5 2 6 2 3 3 2" xfId="11732"/>
    <cellStyle name="Komma 5 2 6 2 3 4" xfId="11733"/>
    <cellStyle name="Komma 5 2 6 2 4" xfId="11734"/>
    <cellStyle name="Komma 5 2 6 2 4 2" xfId="11735"/>
    <cellStyle name="Komma 5 2 6 2 4 2 2" xfId="11736"/>
    <cellStyle name="Komma 5 2 6 2 4 3" xfId="11737"/>
    <cellStyle name="Komma 5 2 6 2 5" xfId="11738"/>
    <cellStyle name="Komma 5 2 6 2 5 2" xfId="11739"/>
    <cellStyle name="Komma 5 2 6 2 5 2 2" xfId="11740"/>
    <cellStyle name="Komma 5 2 6 2 5 3" xfId="11741"/>
    <cellStyle name="Komma 5 2 6 2 6" xfId="11742"/>
    <cellStyle name="Komma 5 2 6 2 6 2" xfId="11743"/>
    <cellStyle name="Komma 5 2 6 2 7" xfId="11744"/>
    <cellStyle name="Komma 5 2 6 3" xfId="11745"/>
    <cellStyle name="Komma 5 2 6 3 2" xfId="11746"/>
    <cellStyle name="Komma 5 2 6 3 2 2" xfId="11747"/>
    <cellStyle name="Komma 5 2 6 3 2 2 2" xfId="11748"/>
    <cellStyle name="Komma 5 2 6 3 2 2 2 2" xfId="11749"/>
    <cellStyle name="Komma 5 2 6 3 2 2 3" xfId="11750"/>
    <cellStyle name="Komma 5 2 6 3 2 3" xfId="11751"/>
    <cellStyle name="Komma 5 2 6 3 2 3 2" xfId="11752"/>
    <cellStyle name="Komma 5 2 6 3 2 4" xfId="11753"/>
    <cellStyle name="Komma 5 2 6 3 3" xfId="11754"/>
    <cellStyle name="Komma 5 2 6 3 3 2" xfId="11755"/>
    <cellStyle name="Komma 5 2 6 3 3 2 2" xfId="11756"/>
    <cellStyle name="Komma 5 2 6 3 3 3" xfId="11757"/>
    <cellStyle name="Komma 5 2 6 3 4" xfId="11758"/>
    <cellStyle name="Komma 5 2 6 3 4 2" xfId="11759"/>
    <cellStyle name="Komma 5 2 6 3 4 2 2" xfId="11760"/>
    <cellStyle name="Komma 5 2 6 3 4 3" xfId="11761"/>
    <cellStyle name="Komma 5 2 6 3 5" xfId="11762"/>
    <cellStyle name="Komma 5 2 6 3 5 2" xfId="11763"/>
    <cellStyle name="Komma 5 2 6 3 6" xfId="11764"/>
    <cellStyle name="Komma 5 2 6 4" xfId="11765"/>
    <cellStyle name="Komma 5 2 6 4 2" xfId="11766"/>
    <cellStyle name="Komma 5 2 6 4 2 2" xfId="11767"/>
    <cellStyle name="Komma 5 2 6 4 2 2 2" xfId="11768"/>
    <cellStyle name="Komma 5 2 6 4 2 3" xfId="11769"/>
    <cellStyle name="Komma 5 2 6 4 3" xfId="11770"/>
    <cellStyle name="Komma 5 2 6 4 3 2" xfId="11771"/>
    <cellStyle name="Komma 5 2 6 4 4" xfId="11772"/>
    <cellStyle name="Komma 5 2 6 5" xfId="11773"/>
    <cellStyle name="Komma 5 2 6 5 2" xfId="11774"/>
    <cellStyle name="Komma 5 2 6 5 2 2" xfId="11775"/>
    <cellStyle name="Komma 5 2 6 5 3" xfId="11776"/>
    <cellStyle name="Komma 5 2 6 6" xfId="11777"/>
    <cellStyle name="Komma 5 2 6 6 2" xfId="11778"/>
    <cellStyle name="Komma 5 2 6 6 2 2" xfId="11779"/>
    <cellStyle name="Komma 5 2 6 6 3" xfId="11780"/>
    <cellStyle name="Komma 5 2 6 7" xfId="11781"/>
    <cellStyle name="Komma 5 2 6 7 2" xfId="11782"/>
    <cellStyle name="Komma 5 2 6 8" xfId="11783"/>
    <cellStyle name="Komma 5 2 7" xfId="11784"/>
    <cellStyle name="Komma 5 2 7 2" xfId="11785"/>
    <cellStyle name="Komma 5 2 7 2 2" xfId="11786"/>
    <cellStyle name="Komma 5 2 7 2 2 2" xfId="11787"/>
    <cellStyle name="Komma 5 2 7 2 2 2 2" xfId="11788"/>
    <cellStyle name="Komma 5 2 7 2 2 2 2 2" xfId="11789"/>
    <cellStyle name="Komma 5 2 7 2 2 2 3" xfId="11790"/>
    <cellStyle name="Komma 5 2 7 2 2 3" xfId="11791"/>
    <cellStyle name="Komma 5 2 7 2 2 3 2" xfId="11792"/>
    <cellStyle name="Komma 5 2 7 2 2 4" xfId="11793"/>
    <cellStyle name="Komma 5 2 7 2 3" xfId="11794"/>
    <cellStyle name="Komma 5 2 7 2 3 2" xfId="11795"/>
    <cellStyle name="Komma 5 2 7 2 3 2 2" xfId="11796"/>
    <cellStyle name="Komma 5 2 7 2 3 3" xfId="11797"/>
    <cellStyle name="Komma 5 2 7 2 4" xfId="11798"/>
    <cellStyle name="Komma 5 2 7 2 4 2" xfId="11799"/>
    <cellStyle name="Komma 5 2 7 2 4 2 2" xfId="11800"/>
    <cellStyle name="Komma 5 2 7 2 4 3" xfId="11801"/>
    <cellStyle name="Komma 5 2 7 2 5" xfId="11802"/>
    <cellStyle name="Komma 5 2 7 2 5 2" xfId="11803"/>
    <cellStyle name="Komma 5 2 7 2 6" xfId="11804"/>
    <cellStyle name="Komma 5 2 7 3" xfId="11805"/>
    <cellStyle name="Komma 5 2 7 3 2" xfId="11806"/>
    <cellStyle name="Komma 5 2 7 3 2 2" xfId="11807"/>
    <cellStyle name="Komma 5 2 7 3 2 2 2" xfId="11808"/>
    <cellStyle name="Komma 5 2 7 3 2 3" xfId="11809"/>
    <cellStyle name="Komma 5 2 7 3 3" xfId="11810"/>
    <cellStyle name="Komma 5 2 7 3 3 2" xfId="11811"/>
    <cellStyle name="Komma 5 2 7 3 4" xfId="11812"/>
    <cellStyle name="Komma 5 2 7 4" xfId="11813"/>
    <cellStyle name="Komma 5 2 7 4 2" xfId="11814"/>
    <cellStyle name="Komma 5 2 7 4 2 2" xfId="11815"/>
    <cellStyle name="Komma 5 2 7 4 3" xfId="11816"/>
    <cellStyle name="Komma 5 2 7 5" xfId="11817"/>
    <cellStyle name="Komma 5 2 7 5 2" xfId="11818"/>
    <cellStyle name="Komma 5 2 7 5 2 2" xfId="11819"/>
    <cellStyle name="Komma 5 2 7 5 3" xfId="11820"/>
    <cellStyle name="Komma 5 2 7 6" xfId="11821"/>
    <cellStyle name="Komma 5 2 7 6 2" xfId="11822"/>
    <cellStyle name="Komma 5 2 7 7" xfId="11823"/>
    <cellStyle name="Komma 5 2 8" xfId="11824"/>
    <cellStyle name="Komma 5 2 8 2" xfId="11825"/>
    <cellStyle name="Komma 5 2 8 2 2" xfId="11826"/>
    <cellStyle name="Komma 5 2 8 2 2 2" xfId="11827"/>
    <cellStyle name="Komma 5 2 8 2 2 2 2" xfId="11828"/>
    <cellStyle name="Komma 5 2 8 2 2 3" xfId="11829"/>
    <cellStyle name="Komma 5 2 8 2 3" xfId="11830"/>
    <cellStyle name="Komma 5 2 8 2 3 2" xfId="11831"/>
    <cellStyle name="Komma 5 2 8 2 4" xfId="11832"/>
    <cellStyle name="Komma 5 2 8 3" xfId="11833"/>
    <cellStyle name="Komma 5 2 8 3 2" xfId="11834"/>
    <cellStyle name="Komma 5 2 8 3 2 2" xfId="11835"/>
    <cellStyle name="Komma 5 2 8 3 3" xfId="11836"/>
    <cellStyle name="Komma 5 2 8 4" xfId="11837"/>
    <cellStyle name="Komma 5 2 8 4 2" xfId="11838"/>
    <cellStyle name="Komma 5 2 8 4 2 2" xfId="11839"/>
    <cellStyle name="Komma 5 2 8 4 3" xfId="11840"/>
    <cellStyle name="Komma 5 2 8 5" xfId="11841"/>
    <cellStyle name="Komma 5 2 8 5 2" xfId="11842"/>
    <cellStyle name="Komma 5 2 8 6" xfId="11843"/>
    <cellStyle name="Komma 5 2 9" xfId="11844"/>
    <cellStyle name="Komma 5 2 9 2" xfId="11845"/>
    <cellStyle name="Komma 5 2 9 2 2" xfId="11846"/>
    <cellStyle name="Komma 5 2 9 2 2 2" xfId="11847"/>
    <cellStyle name="Komma 5 2 9 2 3" xfId="11848"/>
    <cellStyle name="Komma 5 2 9 3" xfId="11849"/>
    <cellStyle name="Komma 5 2 9 3 2" xfId="11850"/>
    <cellStyle name="Komma 5 2 9 4" xfId="11851"/>
    <cellStyle name="Komma 5 3" xfId="11852"/>
    <cellStyle name="Komma 5 4" xfId="11853"/>
    <cellStyle name="Komma 5 4 2" xfId="11854"/>
    <cellStyle name="Komma 5 4 2 2" xfId="11855"/>
    <cellStyle name="Komma 5 4 2 2 2" xfId="11856"/>
    <cellStyle name="Komma 5 4 2 2 2 2" xfId="11857"/>
    <cellStyle name="Komma 5 4 2 2 3" xfId="11858"/>
    <cellStyle name="Komma 5 4 2 3" xfId="11859"/>
    <cellStyle name="Komma 5 4 2 3 2" xfId="11860"/>
    <cellStyle name="Komma 5 4 2 4" xfId="11861"/>
    <cellStyle name="Komma 5 4 3" xfId="11862"/>
    <cellStyle name="Komma 5 4 3 2" xfId="11863"/>
    <cellStyle name="Komma 5 4 3 2 2" xfId="11864"/>
    <cellStyle name="Komma 5 4 3 3" xfId="11865"/>
    <cellStyle name="Komma 5 4 4" xfId="11866"/>
    <cellStyle name="Komma 5 4 4 2" xfId="11867"/>
    <cellStyle name="Komma 5 4 4 2 2" xfId="11868"/>
    <cellStyle name="Komma 5 4 4 3" xfId="11869"/>
    <cellStyle name="Komma 5 4 5" xfId="11870"/>
    <cellStyle name="Komma 5 4 5 2" xfId="11871"/>
    <cellStyle name="Komma 5 4 6" xfId="11872"/>
    <cellStyle name="Komma 5 5" xfId="11873"/>
    <cellStyle name="Komma 6" xfId="11874"/>
    <cellStyle name="Komma 6 2" xfId="11875"/>
    <cellStyle name="Komma 6 2 2" xfId="11876"/>
    <cellStyle name="Komma 6 2 2 2" xfId="11877"/>
    <cellStyle name="Komma 6 2 2 3" xfId="11878"/>
    <cellStyle name="Komma 6 2 3" xfId="11879"/>
    <cellStyle name="Komma 6 3" xfId="11880"/>
    <cellStyle name="Komma 6 4" xfId="11881"/>
    <cellStyle name="Komma 6 4 2" xfId="11882"/>
    <cellStyle name="Komma 6 4 2 2" xfId="11883"/>
    <cellStyle name="Komma 6 4 2 2 2" xfId="11884"/>
    <cellStyle name="Komma 6 4 2 2 2 2" xfId="11885"/>
    <cellStyle name="Komma 6 4 2 2 3" xfId="11886"/>
    <cellStyle name="Komma 6 4 2 3" xfId="11887"/>
    <cellStyle name="Komma 6 4 2 3 2" xfId="11888"/>
    <cellStyle name="Komma 6 4 2 4" xfId="11889"/>
    <cellStyle name="Komma 6 4 3" xfId="11890"/>
    <cellStyle name="Komma 6 4 3 2" xfId="11891"/>
    <cellStyle name="Komma 6 4 3 2 2" xfId="11892"/>
    <cellStyle name="Komma 6 4 3 3" xfId="11893"/>
    <cellStyle name="Komma 6 4 4" xfId="11894"/>
    <cellStyle name="Komma 6 4 4 2" xfId="11895"/>
    <cellStyle name="Komma 6 4 4 2 2" xfId="11896"/>
    <cellStyle name="Komma 6 4 4 3" xfId="11897"/>
    <cellStyle name="Komma 6 4 5" xfId="11898"/>
    <cellStyle name="Komma 6 4 5 2" xfId="11899"/>
    <cellStyle name="Komma 6 4 6" xfId="11900"/>
    <cellStyle name="Komma 7" xfId="11901"/>
    <cellStyle name="Komma 7 2" xfId="11902"/>
    <cellStyle name="Komma 8" xfId="11903"/>
    <cellStyle name="Komma 8 2" xfId="11904"/>
    <cellStyle name="Komma 8 3" xfId="11905"/>
    <cellStyle name="Komma 9" xfId="11906"/>
    <cellStyle name="Kop 1 2" xfId="11907"/>
    <cellStyle name="Kop 1 3" xfId="11908"/>
    <cellStyle name="Kop 2 2" xfId="11909"/>
    <cellStyle name="Kop 2 3" xfId="11910"/>
    <cellStyle name="Kop 3 2" xfId="11911"/>
    <cellStyle name="Kop 3 2 2" xfId="11912"/>
    <cellStyle name="Kop 3 2 3" xfId="11913"/>
    <cellStyle name="Kop 3 3" xfId="11914"/>
    <cellStyle name="Kop 3 3 2" xfId="11915"/>
    <cellStyle name="Kop 3 3 3" xfId="11916"/>
    <cellStyle name="Kop 4 2" xfId="11917"/>
    <cellStyle name="Kop 4 3" xfId="11918"/>
    <cellStyle name="Linked Cell" xfId="11919"/>
    <cellStyle name="Linked Cell 2" xfId="11920"/>
    <cellStyle name="Linked Cell 3" xfId="11921"/>
    <cellStyle name="Month" xfId="11922"/>
    <cellStyle name="Neutraal 2" xfId="11923"/>
    <cellStyle name="Neutraal 3" xfId="11924"/>
    <cellStyle name="Neutral" xfId="11925"/>
    <cellStyle name="Normal 2" xfId="11926"/>
    <cellStyle name="Normal 2 2" xfId="11927"/>
    <cellStyle name="Normal 2 3" xfId="11928"/>
    <cellStyle name="Normal 2 4" xfId="11929"/>
    <cellStyle name="Normal 3" xfId="11930"/>
    <cellStyle name="Normal 3 2" xfId="11931"/>
    <cellStyle name="Normal 3 2 2" xfId="11932"/>
    <cellStyle name="Normal 3 3" xfId="11933"/>
    <cellStyle name="Normal 3 3 2" xfId="11934"/>
    <cellStyle name="Normal 3 4" xfId="11935"/>
    <cellStyle name="Normal 3 5" xfId="11936"/>
    <cellStyle name="Normal 4" xfId="11937"/>
    <cellStyle name="Normal 4 2" xfId="11938"/>
    <cellStyle name="Normal 4 2 2" xfId="11939"/>
    <cellStyle name="Normal 4 3" xfId="11940"/>
    <cellStyle name="Normal 4 4" xfId="11941"/>
    <cellStyle name="Normal_M&amp;S ratios" xfId="11942"/>
    <cellStyle name="Note" xfId="11943"/>
    <cellStyle name="Note 10" xfId="11944"/>
    <cellStyle name="Note 10 2" xfId="11945"/>
    <cellStyle name="Note 10 2 2" xfId="11946"/>
    <cellStyle name="Note 10 2 3" xfId="11947"/>
    <cellStyle name="Note 10 2 3 2" xfId="11948"/>
    <cellStyle name="Note 10 2 4" xfId="11949"/>
    <cellStyle name="Note 10 2 5" xfId="11950"/>
    <cellStyle name="Note 10 2 6" xfId="11951"/>
    <cellStyle name="Note 10 3" xfId="11952"/>
    <cellStyle name="Note 10 4" xfId="11953"/>
    <cellStyle name="Note 10 4 2" xfId="11954"/>
    <cellStyle name="Note 10 5" xfId="11955"/>
    <cellStyle name="Note 10 6" xfId="11956"/>
    <cellStyle name="Note 10 7" xfId="11957"/>
    <cellStyle name="Note 11" xfId="11958"/>
    <cellStyle name="Note 11 2" xfId="11959"/>
    <cellStyle name="Note 11 2 2" xfId="11960"/>
    <cellStyle name="Note 11 2 3" xfId="11961"/>
    <cellStyle name="Note 11 2 3 2" xfId="11962"/>
    <cellStyle name="Note 11 2 4" xfId="11963"/>
    <cellStyle name="Note 11 2 5" xfId="11964"/>
    <cellStyle name="Note 11 2 6" xfId="11965"/>
    <cellStyle name="Note 11 3" xfId="11966"/>
    <cellStyle name="Note 11 4" xfId="11967"/>
    <cellStyle name="Note 11 4 2" xfId="11968"/>
    <cellStyle name="Note 11 5" xfId="11969"/>
    <cellStyle name="Note 11 6" xfId="11970"/>
    <cellStyle name="Note 11 7" xfId="11971"/>
    <cellStyle name="Note 12" xfId="11972"/>
    <cellStyle name="Note 12 2" xfId="11973"/>
    <cellStyle name="Note 12 2 2" xfId="11974"/>
    <cellStyle name="Note 12 2 3" xfId="11975"/>
    <cellStyle name="Note 12 2 3 2" xfId="11976"/>
    <cellStyle name="Note 12 2 4" xfId="11977"/>
    <cellStyle name="Note 12 2 5" xfId="11978"/>
    <cellStyle name="Note 12 2 6" xfId="11979"/>
    <cellStyle name="Note 12 3" xfId="11980"/>
    <cellStyle name="Note 12 4" xfId="11981"/>
    <cellStyle name="Note 12 4 2" xfId="11982"/>
    <cellStyle name="Note 12 5" xfId="11983"/>
    <cellStyle name="Note 12 6" xfId="11984"/>
    <cellStyle name="Note 12 7" xfId="11985"/>
    <cellStyle name="Note 13" xfId="11986"/>
    <cellStyle name="Note 13 2" xfId="11987"/>
    <cellStyle name="Note 13 2 2" xfId="11988"/>
    <cellStyle name="Note 13 2 3" xfId="11989"/>
    <cellStyle name="Note 13 2 3 2" xfId="11990"/>
    <cellStyle name="Note 13 2 4" xfId="11991"/>
    <cellStyle name="Note 13 2 5" xfId="11992"/>
    <cellStyle name="Note 13 2 6" xfId="11993"/>
    <cellStyle name="Note 13 3" xfId="11994"/>
    <cellStyle name="Note 13 4" xfId="11995"/>
    <cellStyle name="Note 13 4 2" xfId="11996"/>
    <cellStyle name="Note 13 5" xfId="11997"/>
    <cellStyle name="Note 13 6" xfId="11998"/>
    <cellStyle name="Note 13 7" xfId="11999"/>
    <cellStyle name="Note 14" xfId="12000"/>
    <cellStyle name="Note 14 2" xfId="12001"/>
    <cellStyle name="Note 14 2 2" xfId="12002"/>
    <cellStyle name="Note 14 2 3" xfId="12003"/>
    <cellStyle name="Note 14 2 3 2" xfId="12004"/>
    <cellStyle name="Note 14 2 4" xfId="12005"/>
    <cellStyle name="Note 14 2 5" xfId="12006"/>
    <cellStyle name="Note 14 2 6" xfId="12007"/>
    <cellStyle name="Note 14 3" xfId="12008"/>
    <cellStyle name="Note 14 4" xfId="12009"/>
    <cellStyle name="Note 14 4 2" xfId="12010"/>
    <cellStyle name="Note 14 5" xfId="12011"/>
    <cellStyle name="Note 14 6" xfId="12012"/>
    <cellStyle name="Note 14 7" xfId="12013"/>
    <cellStyle name="Note 15" xfId="12014"/>
    <cellStyle name="Note 15 2" xfId="12015"/>
    <cellStyle name="Note 15 2 2" xfId="12016"/>
    <cellStyle name="Note 15 2 3" xfId="12017"/>
    <cellStyle name="Note 15 2 3 2" xfId="12018"/>
    <cellStyle name="Note 15 2 4" xfId="12019"/>
    <cellStyle name="Note 15 2 5" xfId="12020"/>
    <cellStyle name="Note 15 2 6" xfId="12021"/>
    <cellStyle name="Note 15 3" xfId="12022"/>
    <cellStyle name="Note 15 4" xfId="12023"/>
    <cellStyle name="Note 15 4 2" xfId="12024"/>
    <cellStyle name="Note 15 5" xfId="12025"/>
    <cellStyle name="Note 15 6" xfId="12026"/>
    <cellStyle name="Note 15 7" xfId="12027"/>
    <cellStyle name="Note 16" xfId="12028"/>
    <cellStyle name="Note 16 2" xfId="12029"/>
    <cellStyle name="Note 16 2 2" xfId="12030"/>
    <cellStyle name="Note 16 2 3" xfId="12031"/>
    <cellStyle name="Note 16 2 3 2" xfId="12032"/>
    <cellStyle name="Note 16 2 4" xfId="12033"/>
    <cellStyle name="Note 16 2 5" xfId="12034"/>
    <cellStyle name="Note 16 2 6" xfId="12035"/>
    <cellStyle name="Note 16 3" xfId="12036"/>
    <cellStyle name="Note 16 4" xfId="12037"/>
    <cellStyle name="Note 16 4 2" xfId="12038"/>
    <cellStyle name="Note 16 5" xfId="12039"/>
    <cellStyle name="Note 16 6" xfId="12040"/>
    <cellStyle name="Note 16 7" xfId="12041"/>
    <cellStyle name="Note 17" xfId="12042"/>
    <cellStyle name="Note 17 2" xfId="12043"/>
    <cellStyle name="Note 17 2 2" xfId="12044"/>
    <cellStyle name="Note 17 2 3" xfId="12045"/>
    <cellStyle name="Note 17 2 3 2" xfId="12046"/>
    <cellStyle name="Note 17 2 4" xfId="12047"/>
    <cellStyle name="Note 17 2 5" xfId="12048"/>
    <cellStyle name="Note 17 2 6" xfId="12049"/>
    <cellStyle name="Note 17 3" xfId="12050"/>
    <cellStyle name="Note 17 4" xfId="12051"/>
    <cellStyle name="Note 17 4 2" xfId="12052"/>
    <cellStyle name="Note 17 5" xfId="12053"/>
    <cellStyle name="Note 17 6" xfId="12054"/>
    <cellStyle name="Note 17 7" xfId="12055"/>
    <cellStyle name="Note 18" xfId="12056"/>
    <cellStyle name="Note 18 2" xfId="12057"/>
    <cellStyle name="Note 18 3" xfId="12058"/>
    <cellStyle name="Note 18 3 2" xfId="12059"/>
    <cellStyle name="Note 18 4" xfId="12060"/>
    <cellStyle name="Note 18 5" xfId="12061"/>
    <cellStyle name="Note 18 6" xfId="12062"/>
    <cellStyle name="Note 19" xfId="12063"/>
    <cellStyle name="Note 2" xfId="12064"/>
    <cellStyle name="Note 2 10" xfId="12065"/>
    <cellStyle name="Note 2 10 2" xfId="12066"/>
    <cellStyle name="Note 2 10 2 2" xfId="12067"/>
    <cellStyle name="Note 2 10 2 3" xfId="12068"/>
    <cellStyle name="Note 2 10 2 3 2" xfId="12069"/>
    <cellStyle name="Note 2 10 2 4" xfId="12070"/>
    <cellStyle name="Note 2 10 2 5" xfId="12071"/>
    <cellStyle name="Note 2 10 2 6" xfId="12072"/>
    <cellStyle name="Note 2 10 3" xfId="12073"/>
    <cellStyle name="Note 2 10 4" xfId="12074"/>
    <cellStyle name="Note 2 10 4 2" xfId="12075"/>
    <cellStyle name="Note 2 10 5" xfId="12076"/>
    <cellStyle name="Note 2 10 6" xfId="12077"/>
    <cellStyle name="Note 2 10 7" xfId="12078"/>
    <cellStyle name="Note 2 11" xfId="12079"/>
    <cellStyle name="Note 2 11 2" xfId="12080"/>
    <cellStyle name="Note 2 11 2 2" xfId="12081"/>
    <cellStyle name="Note 2 11 2 3" xfId="12082"/>
    <cellStyle name="Note 2 11 2 3 2" xfId="12083"/>
    <cellStyle name="Note 2 11 2 4" xfId="12084"/>
    <cellStyle name="Note 2 11 2 5" xfId="12085"/>
    <cellStyle name="Note 2 11 2 6" xfId="12086"/>
    <cellStyle name="Note 2 11 3" xfId="12087"/>
    <cellStyle name="Note 2 11 4" xfId="12088"/>
    <cellStyle name="Note 2 11 4 2" xfId="12089"/>
    <cellStyle name="Note 2 11 5" xfId="12090"/>
    <cellStyle name="Note 2 11 6" xfId="12091"/>
    <cellStyle name="Note 2 11 7" xfId="12092"/>
    <cellStyle name="Note 2 12" xfId="12093"/>
    <cellStyle name="Note 2 12 2" xfId="12094"/>
    <cellStyle name="Note 2 12 2 2" xfId="12095"/>
    <cellStyle name="Note 2 12 2 3" xfId="12096"/>
    <cellStyle name="Note 2 12 2 3 2" xfId="12097"/>
    <cellStyle name="Note 2 12 2 4" xfId="12098"/>
    <cellStyle name="Note 2 12 2 5" xfId="12099"/>
    <cellStyle name="Note 2 12 2 6" xfId="12100"/>
    <cellStyle name="Note 2 12 3" xfId="12101"/>
    <cellStyle name="Note 2 12 4" xfId="12102"/>
    <cellStyle name="Note 2 12 4 2" xfId="12103"/>
    <cellStyle name="Note 2 12 5" xfId="12104"/>
    <cellStyle name="Note 2 12 6" xfId="12105"/>
    <cellStyle name="Note 2 12 7" xfId="12106"/>
    <cellStyle name="Note 2 13" xfId="12107"/>
    <cellStyle name="Note 2 13 2" xfId="12108"/>
    <cellStyle name="Note 2 13 2 2" xfId="12109"/>
    <cellStyle name="Note 2 13 2 3" xfId="12110"/>
    <cellStyle name="Note 2 13 2 3 2" xfId="12111"/>
    <cellStyle name="Note 2 13 2 4" xfId="12112"/>
    <cellStyle name="Note 2 13 2 5" xfId="12113"/>
    <cellStyle name="Note 2 13 2 6" xfId="12114"/>
    <cellStyle name="Note 2 13 3" xfId="12115"/>
    <cellStyle name="Note 2 13 4" xfId="12116"/>
    <cellStyle name="Note 2 13 4 2" xfId="12117"/>
    <cellStyle name="Note 2 13 5" xfId="12118"/>
    <cellStyle name="Note 2 13 6" xfId="12119"/>
    <cellStyle name="Note 2 13 7" xfId="12120"/>
    <cellStyle name="Note 2 14" xfId="12121"/>
    <cellStyle name="Note 2 14 2" xfId="12122"/>
    <cellStyle name="Note 2 14 2 2" xfId="12123"/>
    <cellStyle name="Note 2 14 2 3" xfId="12124"/>
    <cellStyle name="Note 2 14 2 3 2" xfId="12125"/>
    <cellStyle name="Note 2 14 2 4" xfId="12126"/>
    <cellStyle name="Note 2 14 2 5" xfId="12127"/>
    <cellStyle name="Note 2 14 2 6" xfId="12128"/>
    <cellStyle name="Note 2 14 3" xfId="12129"/>
    <cellStyle name="Note 2 14 4" xfId="12130"/>
    <cellStyle name="Note 2 14 4 2" xfId="12131"/>
    <cellStyle name="Note 2 14 5" xfId="12132"/>
    <cellStyle name="Note 2 14 6" xfId="12133"/>
    <cellStyle name="Note 2 14 7" xfId="12134"/>
    <cellStyle name="Note 2 15" xfId="12135"/>
    <cellStyle name="Note 2 15 2" xfId="12136"/>
    <cellStyle name="Note 2 15 2 2" xfId="12137"/>
    <cellStyle name="Note 2 15 2 3" xfId="12138"/>
    <cellStyle name="Note 2 15 2 3 2" xfId="12139"/>
    <cellStyle name="Note 2 15 2 4" xfId="12140"/>
    <cellStyle name="Note 2 15 2 5" xfId="12141"/>
    <cellStyle name="Note 2 15 2 6" xfId="12142"/>
    <cellStyle name="Note 2 15 3" xfId="12143"/>
    <cellStyle name="Note 2 15 4" xfId="12144"/>
    <cellStyle name="Note 2 15 4 2" xfId="12145"/>
    <cellStyle name="Note 2 15 5" xfId="12146"/>
    <cellStyle name="Note 2 15 6" xfId="12147"/>
    <cellStyle name="Note 2 15 7" xfId="12148"/>
    <cellStyle name="Note 2 16" xfId="12149"/>
    <cellStyle name="Note 2 16 2" xfId="12150"/>
    <cellStyle name="Note 2 16 2 2" xfId="12151"/>
    <cellStyle name="Note 2 16 2 3" xfId="12152"/>
    <cellStyle name="Note 2 16 2 3 2" xfId="12153"/>
    <cellStyle name="Note 2 16 2 4" xfId="12154"/>
    <cellStyle name="Note 2 16 2 5" xfId="12155"/>
    <cellStyle name="Note 2 16 2 6" xfId="12156"/>
    <cellStyle name="Note 2 16 3" xfId="12157"/>
    <cellStyle name="Note 2 16 4" xfId="12158"/>
    <cellStyle name="Note 2 16 4 2" xfId="12159"/>
    <cellStyle name="Note 2 16 5" xfId="12160"/>
    <cellStyle name="Note 2 16 6" xfId="12161"/>
    <cellStyle name="Note 2 16 7" xfId="12162"/>
    <cellStyle name="Note 2 17" xfId="12163"/>
    <cellStyle name="Note 2 17 2" xfId="12164"/>
    <cellStyle name="Note 2 17 2 2" xfId="12165"/>
    <cellStyle name="Note 2 17 2 3" xfId="12166"/>
    <cellStyle name="Note 2 17 2 3 2" xfId="12167"/>
    <cellStyle name="Note 2 17 2 4" xfId="12168"/>
    <cellStyle name="Note 2 17 2 5" xfId="12169"/>
    <cellStyle name="Note 2 17 2 6" xfId="12170"/>
    <cellStyle name="Note 2 17 3" xfId="12171"/>
    <cellStyle name="Note 2 17 4" xfId="12172"/>
    <cellStyle name="Note 2 17 4 2" xfId="12173"/>
    <cellStyle name="Note 2 17 5" xfId="12174"/>
    <cellStyle name="Note 2 17 6" xfId="12175"/>
    <cellStyle name="Note 2 17 7" xfId="12176"/>
    <cellStyle name="Note 2 18" xfId="12177"/>
    <cellStyle name="Note 2 18 2" xfId="12178"/>
    <cellStyle name="Note 2 18 2 2" xfId="12179"/>
    <cellStyle name="Note 2 18 2 3" xfId="12180"/>
    <cellStyle name="Note 2 18 2 3 2" xfId="12181"/>
    <cellStyle name="Note 2 18 2 4" xfId="12182"/>
    <cellStyle name="Note 2 18 2 5" xfId="12183"/>
    <cellStyle name="Note 2 18 2 6" xfId="12184"/>
    <cellStyle name="Note 2 18 3" xfId="12185"/>
    <cellStyle name="Note 2 18 4" xfId="12186"/>
    <cellStyle name="Note 2 18 4 2" xfId="12187"/>
    <cellStyle name="Note 2 18 5" xfId="12188"/>
    <cellStyle name="Note 2 18 6" xfId="12189"/>
    <cellStyle name="Note 2 18 7" xfId="12190"/>
    <cellStyle name="Note 2 19" xfId="12191"/>
    <cellStyle name="Note 2 19 2" xfId="12192"/>
    <cellStyle name="Note 2 19 2 2" xfId="12193"/>
    <cellStyle name="Note 2 19 2 3" xfId="12194"/>
    <cellStyle name="Note 2 19 2 3 2" xfId="12195"/>
    <cellStyle name="Note 2 19 2 4" xfId="12196"/>
    <cellStyle name="Note 2 19 2 5" xfId="12197"/>
    <cellStyle name="Note 2 19 2 6" xfId="12198"/>
    <cellStyle name="Note 2 19 3" xfId="12199"/>
    <cellStyle name="Note 2 19 4" xfId="12200"/>
    <cellStyle name="Note 2 19 4 2" xfId="12201"/>
    <cellStyle name="Note 2 19 5" xfId="12202"/>
    <cellStyle name="Note 2 19 6" xfId="12203"/>
    <cellStyle name="Note 2 19 7" xfId="12204"/>
    <cellStyle name="Note 2 2" xfId="12205"/>
    <cellStyle name="Note 2 2 2" xfId="12206"/>
    <cellStyle name="Note 2 2 2 2" xfId="12207"/>
    <cellStyle name="Note 2 2 2 3" xfId="12208"/>
    <cellStyle name="Note 2 2 2 3 2" xfId="12209"/>
    <cellStyle name="Note 2 2 2 4" xfId="12210"/>
    <cellStyle name="Note 2 2 2 5" xfId="12211"/>
    <cellStyle name="Note 2 2 2 6" xfId="12212"/>
    <cellStyle name="Note 2 2 3" xfId="12213"/>
    <cellStyle name="Note 2 2 4" xfId="12214"/>
    <cellStyle name="Note 2 2 4 2" xfId="12215"/>
    <cellStyle name="Note 2 2 5" xfId="12216"/>
    <cellStyle name="Note 2 2 6" xfId="12217"/>
    <cellStyle name="Note 2 2 7" xfId="12218"/>
    <cellStyle name="Note 2 20" xfId="12219"/>
    <cellStyle name="Note 2 20 2" xfId="12220"/>
    <cellStyle name="Note 2 20 2 2" xfId="12221"/>
    <cellStyle name="Note 2 20 2 3" xfId="12222"/>
    <cellStyle name="Note 2 20 2 3 2" xfId="12223"/>
    <cellStyle name="Note 2 20 2 4" xfId="12224"/>
    <cellStyle name="Note 2 20 2 5" xfId="12225"/>
    <cellStyle name="Note 2 20 2 6" xfId="12226"/>
    <cellStyle name="Note 2 20 3" xfId="12227"/>
    <cellStyle name="Note 2 20 4" xfId="12228"/>
    <cellStyle name="Note 2 20 4 2" xfId="12229"/>
    <cellStyle name="Note 2 20 5" xfId="12230"/>
    <cellStyle name="Note 2 20 6" xfId="12231"/>
    <cellStyle name="Note 2 20 7" xfId="12232"/>
    <cellStyle name="Note 2 21" xfId="12233"/>
    <cellStyle name="Note 2 21 2" xfId="12234"/>
    <cellStyle name="Note 2 21 2 2" xfId="12235"/>
    <cellStyle name="Note 2 21 2 3" xfId="12236"/>
    <cellStyle name="Note 2 21 2 3 2" xfId="12237"/>
    <cellStyle name="Note 2 21 2 4" xfId="12238"/>
    <cellStyle name="Note 2 21 2 5" xfId="12239"/>
    <cellStyle name="Note 2 21 2 6" xfId="12240"/>
    <cellStyle name="Note 2 21 3" xfId="12241"/>
    <cellStyle name="Note 2 21 4" xfId="12242"/>
    <cellStyle name="Note 2 21 4 2" xfId="12243"/>
    <cellStyle name="Note 2 21 5" xfId="12244"/>
    <cellStyle name="Note 2 21 6" xfId="12245"/>
    <cellStyle name="Note 2 21 7" xfId="12246"/>
    <cellStyle name="Note 2 22" xfId="12247"/>
    <cellStyle name="Note 2 22 2" xfId="12248"/>
    <cellStyle name="Note 2 22 2 2" xfId="12249"/>
    <cellStyle name="Note 2 22 2 3" xfId="12250"/>
    <cellStyle name="Note 2 22 2 3 2" xfId="12251"/>
    <cellStyle name="Note 2 22 2 4" xfId="12252"/>
    <cellStyle name="Note 2 22 2 5" xfId="12253"/>
    <cellStyle name="Note 2 22 2 6" xfId="12254"/>
    <cellStyle name="Note 2 22 3" xfId="12255"/>
    <cellStyle name="Note 2 22 4" xfId="12256"/>
    <cellStyle name="Note 2 22 4 2" xfId="12257"/>
    <cellStyle name="Note 2 22 5" xfId="12258"/>
    <cellStyle name="Note 2 22 6" xfId="12259"/>
    <cellStyle name="Note 2 22 7" xfId="12260"/>
    <cellStyle name="Note 2 23" xfId="12261"/>
    <cellStyle name="Note 2 23 2" xfId="12262"/>
    <cellStyle name="Note 2 23 2 2" xfId="12263"/>
    <cellStyle name="Note 2 23 2 3" xfId="12264"/>
    <cellStyle name="Note 2 23 2 3 2" xfId="12265"/>
    <cellStyle name="Note 2 23 2 4" xfId="12266"/>
    <cellStyle name="Note 2 23 2 5" xfId="12267"/>
    <cellStyle name="Note 2 23 2 6" xfId="12268"/>
    <cellStyle name="Note 2 23 3" xfId="12269"/>
    <cellStyle name="Note 2 23 4" xfId="12270"/>
    <cellStyle name="Note 2 23 4 2" xfId="12271"/>
    <cellStyle name="Note 2 23 5" xfId="12272"/>
    <cellStyle name="Note 2 23 6" xfId="12273"/>
    <cellStyle name="Note 2 23 7" xfId="12274"/>
    <cellStyle name="Note 2 24" xfId="12275"/>
    <cellStyle name="Note 2 24 2" xfId="12276"/>
    <cellStyle name="Note 2 24 2 2" xfId="12277"/>
    <cellStyle name="Note 2 24 2 3" xfId="12278"/>
    <cellStyle name="Note 2 24 2 3 2" xfId="12279"/>
    <cellStyle name="Note 2 24 2 4" xfId="12280"/>
    <cellStyle name="Note 2 24 2 5" xfId="12281"/>
    <cellStyle name="Note 2 24 2 6" xfId="12282"/>
    <cellStyle name="Note 2 24 3" xfId="12283"/>
    <cellStyle name="Note 2 24 4" xfId="12284"/>
    <cellStyle name="Note 2 24 4 2" xfId="12285"/>
    <cellStyle name="Note 2 24 5" xfId="12286"/>
    <cellStyle name="Note 2 24 6" xfId="12287"/>
    <cellStyle name="Note 2 24 7" xfId="12288"/>
    <cellStyle name="Note 2 25" xfId="12289"/>
    <cellStyle name="Note 2 25 2" xfId="12290"/>
    <cellStyle name="Note 2 25 2 2" xfId="12291"/>
    <cellStyle name="Note 2 25 2 3" xfId="12292"/>
    <cellStyle name="Note 2 25 2 3 2" xfId="12293"/>
    <cellStyle name="Note 2 25 2 4" xfId="12294"/>
    <cellStyle name="Note 2 25 2 5" xfId="12295"/>
    <cellStyle name="Note 2 25 2 6" xfId="12296"/>
    <cellStyle name="Note 2 25 3" xfId="12297"/>
    <cellStyle name="Note 2 25 4" xfId="12298"/>
    <cellStyle name="Note 2 25 4 2" xfId="12299"/>
    <cellStyle name="Note 2 25 5" xfId="12300"/>
    <cellStyle name="Note 2 25 6" xfId="12301"/>
    <cellStyle name="Note 2 25 7" xfId="12302"/>
    <cellStyle name="Note 2 26" xfId="12303"/>
    <cellStyle name="Note 2 26 2" xfId="12304"/>
    <cellStyle name="Note 2 26 2 2" xfId="12305"/>
    <cellStyle name="Note 2 26 2 3" xfId="12306"/>
    <cellStyle name="Note 2 26 2 3 2" xfId="12307"/>
    <cellStyle name="Note 2 26 2 4" xfId="12308"/>
    <cellStyle name="Note 2 26 2 5" xfId="12309"/>
    <cellStyle name="Note 2 26 2 6" xfId="12310"/>
    <cellStyle name="Note 2 26 3" xfId="12311"/>
    <cellStyle name="Note 2 26 4" xfId="12312"/>
    <cellStyle name="Note 2 26 4 2" xfId="12313"/>
    <cellStyle name="Note 2 26 5" xfId="12314"/>
    <cellStyle name="Note 2 26 6" xfId="12315"/>
    <cellStyle name="Note 2 26 7" xfId="12316"/>
    <cellStyle name="Note 2 27" xfId="12317"/>
    <cellStyle name="Note 2 27 2" xfId="12318"/>
    <cellStyle name="Note 2 27 2 2" xfId="12319"/>
    <cellStyle name="Note 2 27 2 3" xfId="12320"/>
    <cellStyle name="Note 2 27 2 3 2" xfId="12321"/>
    <cellStyle name="Note 2 27 2 4" xfId="12322"/>
    <cellStyle name="Note 2 27 2 5" xfId="12323"/>
    <cellStyle name="Note 2 27 2 6" xfId="12324"/>
    <cellStyle name="Note 2 27 3" xfId="12325"/>
    <cellStyle name="Note 2 27 4" xfId="12326"/>
    <cellStyle name="Note 2 27 4 2" xfId="12327"/>
    <cellStyle name="Note 2 27 5" xfId="12328"/>
    <cellStyle name="Note 2 27 6" xfId="12329"/>
    <cellStyle name="Note 2 27 7" xfId="12330"/>
    <cellStyle name="Note 2 28" xfId="12331"/>
    <cellStyle name="Note 2 28 2" xfId="12332"/>
    <cellStyle name="Note 2 28 2 2" xfId="12333"/>
    <cellStyle name="Note 2 28 2 3" xfId="12334"/>
    <cellStyle name="Note 2 28 2 3 2" xfId="12335"/>
    <cellStyle name="Note 2 28 2 4" xfId="12336"/>
    <cellStyle name="Note 2 28 2 5" xfId="12337"/>
    <cellStyle name="Note 2 28 2 6" xfId="12338"/>
    <cellStyle name="Note 2 28 3" xfId="12339"/>
    <cellStyle name="Note 2 28 4" xfId="12340"/>
    <cellStyle name="Note 2 28 4 2" xfId="12341"/>
    <cellStyle name="Note 2 28 5" xfId="12342"/>
    <cellStyle name="Note 2 28 6" xfId="12343"/>
    <cellStyle name="Note 2 28 7" xfId="12344"/>
    <cellStyle name="Note 2 29" xfId="12345"/>
    <cellStyle name="Note 2 29 2" xfId="12346"/>
    <cellStyle name="Note 2 29 2 2" xfId="12347"/>
    <cellStyle name="Note 2 29 2 3" xfId="12348"/>
    <cellStyle name="Note 2 29 2 3 2" xfId="12349"/>
    <cellStyle name="Note 2 29 2 4" xfId="12350"/>
    <cellStyle name="Note 2 29 2 5" xfId="12351"/>
    <cellStyle name="Note 2 29 2 6" xfId="12352"/>
    <cellStyle name="Note 2 29 3" xfId="12353"/>
    <cellStyle name="Note 2 29 4" xfId="12354"/>
    <cellStyle name="Note 2 29 4 2" xfId="12355"/>
    <cellStyle name="Note 2 29 5" xfId="12356"/>
    <cellStyle name="Note 2 29 6" xfId="12357"/>
    <cellStyle name="Note 2 29 7" xfId="12358"/>
    <cellStyle name="Note 2 3" xfId="12359"/>
    <cellStyle name="Note 2 3 2" xfId="12360"/>
    <cellStyle name="Note 2 3 2 2" xfId="12361"/>
    <cellStyle name="Note 2 3 2 3" xfId="12362"/>
    <cellStyle name="Note 2 3 2 3 2" xfId="12363"/>
    <cellStyle name="Note 2 3 2 4" xfId="12364"/>
    <cellStyle name="Note 2 3 2 5" xfId="12365"/>
    <cellStyle name="Note 2 3 2 6" xfId="12366"/>
    <cellStyle name="Note 2 3 3" xfId="12367"/>
    <cellStyle name="Note 2 3 4" xfId="12368"/>
    <cellStyle name="Note 2 3 4 2" xfId="12369"/>
    <cellStyle name="Note 2 3 5" xfId="12370"/>
    <cellStyle name="Note 2 3 6" xfId="12371"/>
    <cellStyle name="Note 2 3 7" xfId="12372"/>
    <cellStyle name="Note 2 30" xfId="12373"/>
    <cellStyle name="Note 2 30 2" xfId="12374"/>
    <cellStyle name="Note 2 30 2 2" xfId="12375"/>
    <cellStyle name="Note 2 30 2 3" xfId="12376"/>
    <cellStyle name="Note 2 30 2 3 2" xfId="12377"/>
    <cellStyle name="Note 2 30 2 4" xfId="12378"/>
    <cellStyle name="Note 2 30 2 5" xfId="12379"/>
    <cellStyle name="Note 2 30 2 6" xfId="12380"/>
    <cellStyle name="Note 2 30 3" xfId="12381"/>
    <cellStyle name="Note 2 30 4" xfId="12382"/>
    <cellStyle name="Note 2 30 4 2" xfId="12383"/>
    <cellStyle name="Note 2 30 5" xfId="12384"/>
    <cellStyle name="Note 2 30 6" xfId="12385"/>
    <cellStyle name="Note 2 30 7" xfId="12386"/>
    <cellStyle name="Note 2 31" xfId="12387"/>
    <cellStyle name="Note 2 31 2" xfId="12388"/>
    <cellStyle name="Note 2 31 2 2" xfId="12389"/>
    <cellStyle name="Note 2 31 2 3" xfId="12390"/>
    <cellStyle name="Note 2 31 2 3 2" xfId="12391"/>
    <cellStyle name="Note 2 31 2 4" xfId="12392"/>
    <cellStyle name="Note 2 31 2 5" xfId="12393"/>
    <cellStyle name="Note 2 31 2 6" xfId="12394"/>
    <cellStyle name="Note 2 31 3" xfId="12395"/>
    <cellStyle name="Note 2 31 4" xfId="12396"/>
    <cellStyle name="Note 2 31 4 2" xfId="12397"/>
    <cellStyle name="Note 2 31 5" xfId="12398"/>
    <cellStyle name="Note 2 31 6" xfId="12399"/>
    <cellStyle name="Note 2 31 7" xfId="12400"/>
    <cellStyle name="Note 2 32" xfId="12401"/>
    <cellStyle name="Note 2 32 2" xfId="12402"/>
    <cellStyle name="Note 2 32 2 2" xfId="12403"/>
    <cellStyle name="Note 2 32 2 3" xfId="12404"/>
    <cellStyle name="Note 2 32 2 3 2" xfId="12405"/>
    <cellStyle name="Note 2 32 2 4" xfId="12406"/>
    <cellStyle name="Note 2 32 2 5" xfId="12407"/>
    <cellStyle name="Note 2 32 2 6" xfId="12408"/>
    <cellStyle name="Note 2 32 3" xfId="12409"/>
    <cellStyle name="Note 2 32 4" xfId="12410"/>
    <cellStyle name="Note 2 32 4 2" xfId="12411"/>
    <cellStyle name="Note 2 32 5" xfId="12412"/>
    <cellStyle name="Note 2 32 6" xfId="12413"/>
    <cellStyle name="Note 2 32 7" xfId="12414"/>
    <cellStyle name="Note 2 33" xfId="12415"/>
    <cellStyle name="Note 2 33 2" xfId="12416"/>
    <cellStyle name="Note 2 33 2 2" xfId="12417"/>
    <cellStyle name="Note 2 33 2 3" xfId="12418"/>
    <cellStyle name="Note 2 33 2 3 2" xfId="12419"/>
    <cellStyle name="Note 2 33 2 4" xfId="12420"/>
    <cellStyle name="Note 2 33 2 5" xfId="12421"/>
    <cellStyle name="Note 2 33 2 6" xfId="12422"/>
    <cellStyle name="Note 2 33 3" xfId="12423"/>
    <cellStyle name="Note 2 33 4" xfId="12424"/>
    <cellStyle name="Note 2 33 4 2" xfId="12425"/>
    <cellStyle name="Note 2 33 5" xfId="12426"/>
    <cellStyle name="Note 2 33 6" xfId="12427"/>
    <cellStyle name="Note 2 33 7" xfId="12428"/>
    <cellStyle name="Note 2 34" xfId="12429"/>
    <cellStyle name="Note 2 34 2" xfId="12430"/>
    <cellStyle name="Note 2 34 2 2" xfId="12431"/>
    <cellStyle name="Note 2 34 2 3" xfId="12432"/>
    <cellStyle name="Note 2 34 2 3 2" xfId="12433"/>
    <cellStyle name="Note 2 34 2 4" xfId="12434"/>
    <cellStyle name="Note 2 34 2 5" xfId="12435"/>
    <cellStyle name="Note 2 34 2 6" xfId="12436"/>
    <cellStyle name="Note 2 34 3" xfId="12437"/>
    <cellStyle name="Note 2 34 4" xfId="12438"/>
    <cellStyle name="Note 2 34 4 2" xfId="12439"/>
    <cellStyle name="Note 2 34 5" xfId="12440"/>
    <cellStyle name="Note 2 34 6" xfId="12441"/>
    <cellStyle name="Note 2 34 7" xfId="12442"/>
    <cellStyle name="Note 2 35" xfId="12443"/>
    <cellStyle name="Note 2 35 2" xfId="12444"/>
    <cellStyle name="Note 2 35 2 2" xfId="12445"/>
    <cellStyle name="Note 2 35 2 3" xfId="12446"/>
    <cellStyle name="Note 2 35 2 3 2" xfId="12447"/>
    <cellStyle name="Note 2 35 2 4" xfId="12448"/>
    <cellStyle name="Note 2 35 2 5" xfId="12449"/>
    <cellStyle name="Note 2 35 2 6" xfId="12450"/>
    <cellStyle name="Note 2 35 3" xfId="12451"/>
    <cellStyle name="Note 2 35 4" xfId="12452"/>
    <cellStyle name="Note 2 35 4 2" xfId="12453"/>
    <cellStyle name="Note 2 35 5" xfId="12454"/>
    <cellStyle name="Note 2 35 6" xfId="12455"/>
    <cellStyle name="Note 2 35 7" xfId="12456"/>
    <cellStyle name="Note 2 36" xfId="12457"/>
    <cellStyle name="Note 2 36 2" xfId="12458"/>
    <cellStyle name="Note 2 36 2 2" xfId="12459"/>
    <cellStyle name="Note 2 36 2 3" xfId="12460"/>
    <cellStyle name="Note 2 36 2 3 2" xfId="12461"/>
    <cellStyle name="Note 2 36 2 4" xfId="12462"/>
    <cellStyle name="Note 2 36 2 5" xfId="12463"/>
    <cellStyle name="Note 2 36 2 6" xfId="12464"/>
    <cellStyle name="Note 2 36 3" xfId="12465"/>
    <cellStyle name="Note 2 36 4" xfId="12466"/>
    <cellStyle name="Note 2 36 4 2" xfId="12467"/>
    <cellStyle name="Note 2 36 5" xfId="12468"/>
    <cellStyle name="Note 2 36 6" xfId="12469"/>
    <cellStyle name="Note 2 36 7" xfId="12470"/>
    <cellStyle name="Note 2 37" xfId="12471"/>
    <cellStyle name="Note 2 37 2" xfId="12472"/>
    <cellStyle name="Note 2 37 2 2" xfId="12473"/>
    <cellStyle name="Note 2 37 2 3" xfId="12474"/>
    <cellStyle name="Note 2 37 2 3 2" xfId="12475"/>
    <cellStyle name="Note 2 37 2 4" xfId="12476"/>
    <cellStyle name="Note 2 37 2 5" xfId="12477"/>
    <cellStyle name="Note 2 37 2 6" xfId="12478"/>
    <cellStyle name="Note 2 37 3" xfId="12479"/>
    <cellStyle name="Note 2 37 4" xfId="12480"/>
    <cellStyle name="Note 2 37 4 2" xfId="12481"/>
    <cellStyle name="Note 2 37 5" xfId="12482"/>
    <cellStyle name="Note 2 37 6" xfId="12483"/>
    <cellStyle name="Note 2 37 7" xfId="12484"/>
    <cellStyle name="Note 2 38" xfId="12485"/>
    <cellStyle name="Note 2 38 2" xfId="12486"/>
    <cellStyle name="Note 2 38 2 2" xfId="12487"/>
    <cellStyle name="Note 2 38 2 3" xfId="12488"/>
    <cellStyle name="Note 2 38 2 3 2" xfId="12489"/>
    <cellStyle name="Note 2 38 2 4" xfId="12490"/>
    <cellStyle name="Note 2 38 2 5" xfId="12491"/>
    <cellStyle name="Note 2 38 2 6" xfId="12492"/>
    <cellStyle name="Note 2 38 3" xfId="12493"/>
    <cellStyle name="Note 2 38 4" xfId="12494"/>
    <cellStyle name="Note 2 38 4 2" xfId="12495"/>
    <cellStyle name="Note 2 38 5" xfId="12496"/>
    <cellStyle name="Note 2 38 6" xfId="12497"/>
    <cellStyle name="Note 2 38 7" xfId="12498"/>
    <cellStyle name="Note 2 39" xfId="12499"/>
    <cellStyle name="Note 2 39 2" xfId="12500"/>
    <cellStyle name="Note 2 39 2 2" xfId="12501"/>
    <cellStyle name="Note 2 39 2 3" xfId="12502"/>
    <cellStyle name="Note 2 39 2 3 2" xfId="12503"/>
    <cellStyle name="Note 2 39 2 4" xfId="12504"/>
    <cellStyle name="Note 2 39 2 5" xfId="12505"/>
    <cellStyle name="Note 2 39 2 6" xfId="12506"/>
    <cellStyle name="Note 2 39 3" xfId="12507"/>
    <cellStyle name="Note 2 39 4" xfId="12508"/>
    <cellStyle name="Note 2 39 4 2" xfId="12509"/>
    <cellStyle name="Note 2 39 5" xfId="12510"/>
    <cellStyle name="Note 2 39 6" xfId="12511"/>
    <cellStyle name="Note 2 39 7" xfId="12512"/>
    <cellStyle name="Note 2 4" xfId="12513"/>
    <cellStyle name="Note 2 4 2" xfId="12514"/>
    <cellStyle name="Note 2 4 2 2" xfId="12515"/>
    <cellStyle name="Note 2 4 2 3" xfId="12516"/>
    <cellStyle name="Note 2 4 2 3 2" xfId="12517"/>
    <cellStyle name="Note 2 4 2 4" xfId="12518"/>
    <cellStyle name="Note 2 4 2 5" xfId="12519"/>
    <cellStyle name="Note 2 4 2 6" xfId="12520"/>
    <cellStyle name="Note 2 4 3" xfId="12521"/>
    <cellStyle name="Note 2 4 4" xfId="12522"/>
    <cellStyle name="Note 2 4 4 2" xfId="12523"/>
    <cellStyle name="Note 2 4 5" xfId="12524"/>
    <cellStyle name="Note 2 4 6" xfId="12525"/>
    <cellStyle name="Note 2 4 7" xfId="12526"/>
    <cellStyle name="Note 2 40" xfId="12527"/>
    <cellStyle name="Note 2 40 2" xfId="12528"/>
    <cellStyle name="Note 2 40 2 2" xfId="12529"/>
    <cellStyle name="Note 2 40 2 3" xfId="12530"/>
    <cellStyle name="Note 2 40 2 3 2" xfId="12531"/>
    <cellStyle name="Note 2 40 2 4" xfId="12532"/>
    <cellStyle name="Note 2 40 2 5" xfId="12533"/>
    <cellStyle name="Note 2 40 2 6" xfId="12534"/>
    <cellStyle name="Note 2 40 3" xfId="12535"/>
    <cellStyle name="Note 2 40 4" xfId="12536"/>
    <cellStyle name="Note 2 40 4 2" xfId="12537"/>
    <cellStyle name="Note 2 40 5" xfId="12538"/>
    <cellStyle name="Note 2 40 6" xfId="12539"/>
    <cellStyle name="Note 2 40 7" xfId="12540"/>
    <cellStyle name="Note 2 41" xfId="12541"/>
    <cellStyle name="Note 2 41 2" xfId="12542"/>
    <cellStyle name="Note 2 41 2 2" xfId="12543"/>
    <cellStyle name="Note 2 41 2 3" xfId="12544"/>
    <cellStyle name="Note 2 41 2 3 2" xfId="12545"/>
    <cellStyle name="Note 2 41 2 4" xfId="12546"/>
    <cellStyle name="Note 2 41 2 5" xfId="12547"/>
    <cellStyle name="Note 2 41 2 6" xfId="12548"/>
    <cellStyle name="Note 2 41 3" xfId="12549"/>
    <cellStyle name="Note 2 41 4" xfId="12550"/>
    <cellStyle name="Note 2 41 4 2" xfId="12551"/>
    <cellStyle name="Note 2 41 5" xfId="12552"/>
    <cellStyle name="Note 2 41 6" xfId="12553"/>
    <cellStyle name="Note 2 41 7" xfId="12554"/>
    <cellStyle name="Note 2 42" xfId="12555"/>
    <cellStyle name="Note 2 42 2" xfId="12556"/>
    <cellStyle name="Note 2 42 2 2" xfId="12557"/>
    <cellStyle name="Note 2 42 2 3" xfId="12558"/>
    <cellStyle name="Note 2 42 2 3 2" xfId="12559"/>
    <cellStyle name="Note 2 42 2 4" xfId="12560"/>
    <cellStyle name="Note 2 42 2 5" xfId="12561"/>
    <cellStyle name="Note 2 42 2 6" xfId="12562"/>
    <cellStyle name="Note 2 42 3" xfId="12563"/>
    <cellStyle name="Note 2 42 4" xfId="12564"/>
    <cellStyle name="Note 2 42 4 2" xfId="12565"/>
    <cellStyle name="Note 2 42 5" xfId="12566"/>
    <cellStyle name="Note 2 42 6" xfId="12567"/>
    <cellStyle name="Note 2 42 7" xfId="12568"/>
    <cellStyle name="Note 2 43" xfId="12569"/>
    <cellStyle name="Note 2 43 2" xfId="12570"/>
    <cellStyle name="Note 2 43 2 2" xfId="12571"/>
    <cellStyle name="Note 2 43 2 3" xfId="12572"/>
    <cellStyle name="Note 2 43 2 3 2" xfId="12573"/>
    <cellStyle name="Note 2 43 2 4" xfId="12574"/>
    <cellStyle name="Note 2 43 2 5" xfId="12575"/>
    <cellStyle name="Note 2 43 2 6" xfId="12576"/>
    <cellStyle name="Note 2 43 3" xfId="12577"/>
    <cellStyle name="Note 2 43 4" xfId="12578"/>
    <cellStyle name="Note 2 43 4 2" xfId="12579"/>
    <cellStyle name="Note 2 43 5" xfId="12580"/>
    <cellStyle name="Note 2 43 6" xfId="12581"/>
    <cellStyle name="Note 2 43 7" xfId="12582"/>
    <cellStyle name="Note 2 44" xfId="12583"/>
    <cellStyle name="Note 2 44 2" xfId="12584"/>
    <cellStyle name="Note 2 44 2 2" xfId="12585"/>
    <cellStyle name="Note 2 44 2 3" xfId="12586"/>
    <cellStyle name="Note 2 44 2 3 2" xfId="12587"/>
    <cellStyle name="Note 2 44 2 4" xfId="12588"/>
    <cellStyle name="Note 2 44 2 5" xfId="12589"/>
    <cellStyle name="Note 2 44 2 6" xfId="12590"/>
    <cellStyle name="Note 2 44 3" xfId="12591"/>
    <cellStyle name="Note 2 44 4" xfId="12592"/>
    <cellStyle name="Note 2 44 4 2" xfId="12593"/>
    <cellStyle name="Note 2 44 5" xfId="12594"/>
    <cellStyle name="Note 2 44 6" xfId="12595"/>
    <cellStyle name="Note 2 44 7" xfId="12596"/>
    <cellStyle name="Note 2 45" xfId="12597"/>
    <cellStyle name="Note 2 45 2" xfId="12598"/>
    <cellStyle name="Note 2 45 2 2" xfId="12599"/>
    <cellStyle name="Note 2 45 2 3" xfId="12600"/>
    <cellStyle name="Note 2 45 2 3 2" xfId="12601"/>
    <cellStyle name="Note 2 45 2 4" xfId="12602"/>
    <cellStyle name="Note 2 45 2 5" xfId="12603"/>
    <cellStyle name="Note 2 45 2 6" xfId="12604"/>
    <cellStyle name="Note 2 45 3" xfId="12605"/>
    <cellStyle name="Note 2 45 4" xfId="12606"/>
    <cellStyle name="Note 2 45 4 2" xfId="12607"/>
    <cellStyle name="Note 2 45 5" xfId="12608"/>
    <cellStyle name="Note 2 45 6" xfId="12609"/>
    <cellStyle name="Note 2 45 7" xfId="12610"/>
    <cellStyle name="Note 2 46" xfId="12611"/>
    <cellStyle name="Note 2 46 2" xfId="12612"/>
    <cellStyle name="Note 2 46 2 2" xfId="12613"/>
    <cellStyle name="Note 2 46 2 3" xfId="12614"/>
    <cellStyle name="Note 2 46 2 3 2" xfId="12615"/>
    <cellStyle name="Note 2 46 2 4" xfId="12616"/>
    <cellStyle name="Note 2 46 2 5" xfId="12617"/>
    <cellStyle name="Note 2 46 2 6" xfId="12618"/>
    <cellStyle name="Note 2 46 3" xfId="12619"/>
    <cellStyle name="Note 2 46 4" xfId="12620"/>
    <cellStyle name="Note 2 46 4 2" xfId="12621"/>
    <cellStyle name="Note 2 46 5" xfId="12622"/>
    <cellStyle name="Note 2 46 6" xfId="12623"/>
    <cellStyle name="Note 2 46 7" xfId="12624"/>
    <cellStyle name="Note 2 47" xfId="12625"/>
    <cellStyle name="Note 2 47 2" xfId="12626"/>
    <cellStyle name="Note 2 47 2 2" xfId="12627"/>
    <cellStyle name="Note 2 47 2 3" xfId="12628"/>
    <cellStyle name="Note 2 47 2 3 2" xfId="12629"/>
    <cellStyle name="Note 2 47 2 4" xfId="12630"/>
    <cellStyle name="Note 2 47 2 5" xfId="12631"/>
    <cellStyle name="Note 2 47 2 6" xfId="12632"/>
    <cellStyle name="Note 2 47 3" xfId="12633"/>
    <cellStyle name="Note 2 47 4" xfId="12634"/>
    <cellStyle name="Note 2 47 4 2" xfId="12635"/>
    <cellStyle name="Note 2 47 5" xfId="12636"/>
    <cellStyle name="Note 2 47 6" xfId="12637"/>
    <cellStyle name="Note 2 47 7" xfId="12638"/>
    <cellStyle name="Note 2 48" xfId="12639"/>
    <cellStyle name="Note 2 48 2" xfId="12640"/>
    <cellStyle name="Note 2 48 2 2" xfId="12641"/>
    <cellStyle name="Note 2 48 2 3" xfId="12642"/>
    <cellStyle name="Note 2 48 2 3 2" xfId="12643"/>
    <cellStyle name="Note 2 48 2 4" xfId="12644"/>
    <cellStyle name="Note 2 48 2 5" xfId="12645"/>
    <cellStyle name="Note 2 48 2 6" xfId="12646"/>
    <cellStyle name="Note 2 48 3" xfId="12647"/>
    <cellStyle name="Note 2 48 4" xfId="12648"/>
    <cellStyle name="Note 2 48 4 2" xfId="12649"/>
    <cellStyle name="Note 2 48 5" xfId="12650"/>
    <cellStyle name="Note 2 48 6" xfId="12651"/>
    <cellStyle name="Note 2 48 7" xfId="12652"/>
    <cellStyle name="Note 2 49" xfId="12653"/>
    <cellStyle name="Note 2 49 2" xfId="12654"/>
    <cellStyle name="Note 2 49 2 2" xfId="12655"/>
    <cellStyle name="Note 2 49 2 3" xfId="12656"/>
    <cellStyle name="Note 2 49 2 3 2" xfId="12657"/>
    <cellStyle name="Note 2 49 2 4" xfId="12658"/>
    <cellStyle name="Note 2 49 2 5" xfId="12659"/>
    <cellStyle name="Note 2 49 2 6" xfId="12660"/>
    <cellStyle name="Note 2 49 3" xfId="12661"/>
    <cellStyle name="Note 2 49 4" xfId="12662"/>
    <cellStyle name="Note 2 49 4 2" xfId="12663"/>
    <cellStyle name="Note 2 49 5" xfId="12664"/>
    <cellStyle name="Note 2 49 6" xfId="12665"/>
    <cellStyle name="Note 2 49 7" xfId="12666"/>
    <cellStyle name="Note 2 5" xfId="12667"/>
    <cellStyle name="Note 2 5 2" xfId="12668"/>
    <cellStyle name="Note 2 5 2 2" xfId="12669"/>
    <cellStyle name="Note 2 5 2 3" xfId="12670"/>
    <cellStyle name="Note 2 5 2 3 2" xfId="12671"/>
    <cellStyle name="Note 2 5 2 4" xfId="12672"/>
    <cellStyle name="Note 2 5 2 5" xfId="12673"/>
    <cellStyle name="Note 2 5 2 6" xfId="12674"/>
    <cellStyle name="Note 2 5 3" xfId="12675"/>
    <cellStyle name="Note 2 5 4" xfId="12676"/>
    <cellStyle name="Note 2 5 4 2" xfId="12677"/>
    <cellStyle name="Note 2 5 5" xfId="12678"/>
    <cellStyle name="Note 2 5 6" xfId="12679"/>
    <cellStyle name="Note 2 5 7" xfId="12680"/>
    <cellStyle name="Note 2 50" xfId="12681"/>
    <cellStyle name="Note 2 50 2" xfId="12682"/>
    <cellStyle name="Note 2 50 2 2" xfId="12683"/>
    <cellStyle name="Note 2 50 2 3" xfId="12684"/>
    <cellStyle name="Note 2 50 2 3 2" xfId="12685"/>
    <cellStyle name="Note 2 50 2 4" xfId="12686"/>
    <cellStyle name="Note 2 50 2 5" xfId="12687"/>
    <cellStyle name="Note 2 50 2 6" xfId="12688"/>
    <cellStyle name="Note 2 50 3" xfId="12689"/>
    <cellStyle name="Note 2 50 4" xfId="12690"/>
    <cellStyle name="Note 2 50 4 2" xfId="12691"/>
    <cellStyle name="Note 2 50 5" xfId="12692"/>
    <cellStyle name="Note 2 50 6" xfId="12693"/>
    <cellStyle name="Note 2 50 7" xfId="12694"/>
    <cellStyle name="Note 2 51" xfId="12695"/>
    <cellStyle name="Note 2 51 2" xfId="12696"/>
    <cellStyle name="Note 2 51 2 2" xfId="12697"/>
    <cellStyle name="Note 2 51 2 3" xfId="12698"/>
    <cellStyle name="Note 2 51 2 3 2" xfId="12699"/>
    <cellStyle name="Note 2 51 2 4" xfId="12700"/>
    <cellStyle name="Note 2 51 2 5" xfId="12701"/>
    <cellStyle name="Note 2 51 2 6" xfId="12702"/>
    <cellStyle name="Note 2 51 3" xfId="12703"/>
    <cellStyle name="Note 2 51 4" xfId="12704"/>
    <cellStyle name="Note 2 51 4 2" xfId="12705"/>
    <cellStyle name="Note 2 51 5" xfId="12706"/>
    <cellStyle name="Note 2 51 6" xfId="12707"/>
    <cellStyle name="Note 2 51 7" xfId="12708"/>
    <cellStyle name="Note 2 52" xfId="12709"/>
    <cellStyle name="Note 2 52 2" xfId="12710"/>
    <cellStyle name="Note 2 52 2 2" xfId="12711"/>
    <cellStyle name="Note 2 52 2 3" xfId="12712"/>
    <cellStyle name="Note 2 52 2 3 2" xfId="12713"/>
    <cellStyle name="Note 2 52 2 4" xfId="12714"/>
    <cellStyle name="Note 2 52 2 5" xfId="12715"/>
    <cellStyle name="Note 2 52 2 6" xfId="12716"/>
    <cellStyle name="Note 2 52 3" xfId="12717"/>
    <cellStyle name="Note 2 52 4" xfId="12718"/>
    <cellStyle name="Note 2 52 4 2" xfId="12719"/>
    <cellStyle name="Note 2 52 5" xfId="12720"/>
    <cellStyle name="Note 2 52 6" xfId="12721"/>
    <cellStyle name="Note 2 52 7" xfId="12722"/>
    <cellStyle name="Note 2 53" xfId="12723"/>
    <cellStyle name="Note 2 53 2" xfId="12724"/>
    <cellStyle name="Note 2 53 2 2" xfId="12725"/>
    <cellStyle name="Note 2 53 2 3" xfId="12726"/>
    <cellStyle name="Note 2 53 2 3 2" xfId="12727"/>
    <cellStyle name="Note 2 53 2 4" xfId="12728"/>
    <cellStyle name="Note 2 53 2 5" xfId="12729"/>
    <cellStyle name="Note 2 53 2 6" xfId="12730"/>
    <cellStyle name="Note 2 53 3" xfId="12731"/>
    <cellStyle name="Note 2 53 4" xfId="12732"/>
    <cellStyle name="Note 2 53 4 2" xfId="12733"/>
    <cellStyle name="Note 2 53 5" xfId="12734"/>
    <cellStyle name="Note 2 53 6" xfId="12735"/>
    <cellStyle name="Note 2 53 7" xfId="12736"/>
    <cellStyle name="Note 2 54" xfId="12737"/>
    <cellStyle name="Note 2 54 2" xfId="12738"/>
    <cellStyle name="Note 2 54 2 2" xfId="12739"/>
    <cellStyle name="Note 2 54 2 3" xfId="12740"/>
    <cellStyle name="Note 2 54 2 3 2" xfId="12741"/>
    <cellStyle name="Note 2 54 2 4" xfId="12742"/>
    <cellStyle name="Note 2 54 2 5" xfId="12743"/>
    <cellStyle name="Note 2 54 2 6" xfId="12744"/>
    <cellStyle name="Note 2 54 3" xfId="12745"/>
    <cellStyle name="Note 2 54 4" xfId="12746"/>
    <cellStyle name="Note 2 54 4 2" xfId="12747"/>
    <cellStyle name="Note 2 54 5" xfId="12748"/>
    <cellStyle name="Note 2 54 6" xfId="12749"/>
    <cellStyle name="Note 2 54 7" xfId="12750"/>
    <cellStyle name="Note 2 55" xfId="12751"/>
    <cellStyle name="Note 2 55 2" xfId="12752"/>
    <cellStyle name="Note 2 55 2 2" xfId="12753"/>
    <cellStyle name="Note 2 55 2 3" xfId="12754"/>
    <cellStyle name="Note 2 55 2 3 2" xfId="12755"/>
    <cellStyle name="Note 2 55 2 4" xfId="12756"/>
    <cellStyle name="Note 2 55 2 5" xfId="12757"/>
    <cellStyle name="Note 2 55 2 6" xfId="12758"/>
    <cellStyle name="Note 2 55 3" xfId="12759"/>
    <cellStyle name="Note 2 55 4" xfId="12760"/>
    <cellStyle name="Note 2 55 4 2" xfId="12761"/>
    <cellStyle name="Note 2 55 5" xfId="12762"/>
    <cellStyle name="Note 2 55 6" xfId="12763"/>
    <cellStyle name="Note 2 55 7" xfId="12764"/>
    <cellStyle name="Note 2 56" xfId="12765"/>
    <cellStyle name="Note 2 56 2" xfId="12766"/>
    <cellStyle name="Note 2 56 2 2" xfId="12767"/>
    <cellStyle name="Note 2 56 2 3" xfId="12768"/>
    <cellStyle name="Note 2 56 2 3 2" xfId="12769"/>
    <cellStyle name="Note 2 56 2 4" xfId="12770"/>
    <cellStyle name="Note 2 56 2 5" xfId="12771"/>
    <cellStyle name="Note 2 56 2 6" xfId="12772"/>
    <cellStyle name="Note 2 56 3" xfId="12773"/>
    <cellStyle name="Note 2 56 4" xfId="12774"/>
    <cellStyle name="Note 2 56 4 2" xfId="12775"/>
    <cellStyle name="Note 2 56 5" xfId="12776"/>
    <cellStyle name="Note 2 56 6" xfId="12777"/>
    <cellStyle name="Note 2 56 7" xfId="12778"/>
    <cellStyle name="Note 2 57" xfId="12779"/>
    <cellStyle name="Note 2 57 2" xfId="12780"/>
    <cellStyle name="Note 2 57 2 2" xfId="12781"/>
    <cellStyle name="Note 2 57 2 3" xfId="12782"/>
    <cellStyle name="Note 2 57 2 3 2" xfId="12783"/>
    <cellStyle name="Note 2 57 2 4" xfId="12784"/>
    <cellStyle name="Note 2 57 2 5" xfId="12785"/>
    <cellStyle name="Note 2 57 2 6" xfId="12786"/>
    <cellStyle name="Note 2 57 3" xfId="12787"/>
    <cellStyle name="Note 2 57 4" xfId="12788"/>
    <cellStyle name="Note 2 57 4 2" xfId="12789"/>
    <cellStyle name="Note 2 57 5" xfId="12790"/>
    <cellStyle name="Note 2 57 6" xfId="12791"/>
    <cellStyle name="Note 2 57 7" xfId="12792"/>
    <cellStyle name="Note 2 58" xfId="12793"/>
    <cellStyle name="Note 2 58 2" xfId="12794"/>
    <cellStyle name="Note 2 58 2 2" xfId="12795"/>
    <cellStyle name="Note 2 58 2 3" xfId="12796"/>
    <cellStyle name="Note 2 58 2 3 2" xfId="12797"/>
    <cellStyle name="Note 2 58 2 4" xfId="12798"/>
    <cellStyle name="Note 2 58 2 5" xfId="12799"/>
    <cellStyle name="Note 2 58 2 6" xfId="12800"/>
    <cellStyle name="Note 2 58 3" xfId="12801"/>
    <cellStyle name="Note 2 58 4" xfId="12802"/>
    <cellStyle name="Note 2 58 4 2" xfId="12803"/>
    <cellStyle name="Note 2 58 5" xfId="12804"/>
    <cellStyle name="Note 2 58 6" xfId="12805"/>
    <cellStyle name="Note 2 58 7" xfId="12806"/>
    <cellStyle name="Note 2 59" xfId="12807"/>
    <cellStyle name="Note 2 59 2" xfId="12808"/>
    <cellStyle name="Note 2 59 2 2" xfId="12809"/>
    <cellStyle name="Note 2 59 2 3" xfId="12810"/>
    <cellStyle name="Note 2 59 2 3 2" xfId="12811"/>
    <cellStyle name="Note 2 59 2 4" xfId="12812"/>
    <cellStyle name="Note 2 59 2 5" xfId="12813"/>
    <cellStyle name="Note 2 59 2 6" xfId="12814"/>
    <cellStyle name="Note 2 59 3" xfId="12815"/>
    <cellStyle name="Note 2 59 4" xfId="12816"/>
    <cellStyle name="Note 2 59 4 2" xfId="12817"/>
    <cellStyle name="Note 2 59 5" xfId="12818"/>
    <cellStyle name="Note 2 59 6" xfId="12819"/>
    <cellStyle name="Note 2 59 7" xfId="12820"/>
    <cellStyle name="Note 2 6" xfId="12821"/>
    <cellStyle name="Note 2 6 2" xfId="12822"/>
    <cellStyle name="Note 2 6 2 2" xfId="12823"/>
    <cellStyle name="Note 2 6 2 3" xfId="12824"/>
    <cellStyle name="Note 2 6 2 3 2" xfId="12825"/>
    <cellStyle name="Note 2 6 2 4" xfId="12826"/>
    <cellStyle name="Note 2 6 2 5" xfId="12827"/>
    <cellStyle name="Note 2 6 2 6" xfId="12828"/>
    <cellStyle name="Note 2 6 3" xfId="12829"/>
    <cellStyle name="Note 2 6 4" xfId="12830"/>
    <cellStyle name="Note 2 6 4 2" xfId="12831"/>
    <cellStyle name="Note 2 6 5" xfId="12832"/>
    <cellStyle name="Note 2 6 6" xfId="12833"/>
    <cellStyle name="Note 2 6 7" xfId="12834"/>
    <cellStyle name="Note 2 60" xfId="12835"/>
    <cellStyle name="Note 2 60 2" xfId="12836"/>
    <cellStyle name="Note 2 60 2 2" xfId="12837"/>
    <cellStyle name="Note 2 60 2 3" xfId="12838"/>
    <cellStyle name="Note 2 60 2 3 2" xfId="12839"/>
    <cellStyle name="Note 2 60 2 4" xfId="12840"/>
    <cellStyle name="Note 2 60 2 5" xfId="12841"/>
    <cellStyle name="Note 2 60 2 6" xfId="12842"/>
    <cellStyle name="Note 2 60 3" xfId="12843"/>
    <cellStyle name="Note 2 60 4" xfId="12844"/>
    <cellStyle name="Note 2 60 4 2" xfId="12845"/>
    <cellStyle name="Note 2 60 5" xfId="12846"/>
    <cellStyle name="Note 2 60 6" xfId="12847"/>
    <cellStyle name="Note 2 60 7" xfId="12848"/>
    <cellStyle name="Note 2 61" xfId="12849"/>
    <cellStyle name="Note 2 61 2" xfId="12850"/>
    <cellStyle name="Note 2 61 2 2" xfId="12851"/>
    <cellStyle name="Note 2 61 2 3" xfId="12852"/>
    <cellStyle name="Note 2 61 2 3 2" xfId="12853"/>
    <cellStyle name="Note 2 61 2 4" xfId="12854"/>
    <cellStyle name="Note 2 61 2 5" xfId="12855"/>
    <cellStyle name="Note 2 61 2 6" xfId="12856"/>
    <cellStyle name="Note 2 61 3" xfId="12857"/>
    <cellStyle name="Note 2 61 4" xfId="12858"/>
    <cellStyle name="Note 2 61 4 2" xfId="12859"/>
    <cellStyle name="Note 2 61 5" xfId="12860"/>
    <cellStyle name="Note 2 61 6" xfId="12861"/>
    <cellStyle name="Note 2 61 7" xfId="12862"/>
    <cellStyle name="Note 2 62" xfId="12863"/>
    <cellStyle name="Note 2 62 2" xfId="12864"/>
    <cellStyle name="Note 2 62 2 2" xfId="12865"/>
    <cellStyle name="Note 2 62 2 3" xfId="12866"/>
    <cellStyle name="Note 2 62 2 3 2" xfId="12867"/>
    <cellStyle name="Note 2 62 2 4" xfId="12868"/>
    <cellStyle name="Note 2 62 2 5" xfId="12869"/>
    <cellStyle name="Note 2 62 2 6" xfId="12870"/>
    <cellStyle name="Note 2 62 3" xfId="12871"/>
    <cellStyle name="Note 2 62 4" xfId="12872"/>
    <cellStyle name="Note 2 62 4 2" xfId="12873"/>
    <cellStyle name="Note 2 62 5" xfId="12874"/>
    <cellStyle name="Note 2 62 6" xfId="12875"/>
    <cellStyle name="Note 2 62 7" xfId="12876"/>
    <cellStyle name="Note 2 63" xfId="12877"/>
    <cellStyle name="Note 2 63 2" xfId="12878"/>
    <cellStyle name="Note 2 63 2 2" xfId="12879"/>
    <cellStyle name="Note 2 63 2 3" xfId="12880"/>
    <cellStyle name="Note 2 63 2 3 2" xfId="12881"/>
    <cellStyle name="Note 2 63 2 4" xfId="12882"/>
    <cellStyle name="Note 2 63 2 5" xfId="12883"/>
    <cellStyle name="Note 2 63 2 6" xfId="12884"/>
    <cellStyle name="Note 2 63 3" xfId="12885"/>
    <cellStyle name="Note 2 63 4" xfId="12886"/>
    <cellStyle name="Note 2 63 4 2" xfId="12887"/>
    <cellStyle name="Note 2 63 5" xfId="12888"/>
    <cellStyle name="Note 2 63 6" xfId="12889"/>
    <cellStyle name="Note 2 63 7" xfId="12890"/>
    <cellStyle name="Note 2 64" xfId="12891"/>
    <cellStyle name="Note 2 64 2" xfId="12892"/>
    <cellStyle name="Note 2 64 2 2" xfId="12893"/>
    <cellStyle name="Note 2 64 2 3" xfId="12894"/>
    <cellStyle name="Note 2 64 2 3 2" xfId="12895"/>
    <cellStyle name="Note 2 64 2 4" xfId="12896"/>
    <cellStyle name="Note 2 64 2 5" xfId="12897"/>
    <cellStyle name="Note 2 64 2 6" xfId="12898"/>
    <cellStyle name="Note 2 64 3" xfId="12899"/>
    <cellStyle name="Note 2 64 4" xfId="12900"/>
    <cellStyle name="Note 2 64 4 2" xfId="12901"/>
    <cellStyle name="Note 2 64 5" xfId="12902"/>
    <cellStyle name="Note 2 64 6" xfId="12903"/>
    <cellStyle name="Note 2 64 7" xfId="12904"/>
    <cellStyle name="Note 2 65" xfId="12905"/>
    <cellStyle name="Note 2 65 2" xfId="12906"/>
    <cellStyle name="Note 2 65 2 2" xfId="12907"/>
    <cellStyle name="Note 2 65 2 3" xfId="12908"/>
    <cellStyle name="Note 2 65 2 3 2" xfId="12909"/>
    <cellStyle name="Note 2 65 2 4" xfId="12910"/>
    <cellStyle name="Note 2 65 2 5" xfId="12911"/>
    <cellStyle name="Note 2 65 2 6" xfId="12912"/>
    <cellStyle name="Note 2 65 3" xfId="12913"/>
    <cellStyle name="Note 2 65 4" xfId="12914"/>
    <cellStyle name="Note 2 65 4 2" xfId="12915"/>
    <cellStyle name="Note 2 65 5" xfId="12916"/>
    <cellStyle name="Note 2 65 6" xfId="12917"/>
    <cellStyle name="Note 2 65 7" xfId="12918"/>
    <cellStyle name="Note 2 66" xfId="12919"/>
    <cellStyle name="Note 2 66 2" xfId="12920"/>
    <cellStyle name="Note 2 66 2 2" xfId="12921"/>
    <cellStyle name="Note 2 66 2 3" xfId="12922"/>
    <cellStyle name="Note 2 66 2 3 2" xfId="12923"/>
    <cellStyle name="Note 2 66 2 4" xfId="12924"/>
    <cellStyle name="Note 2 66 2 5" xfId="12925"/>
    <cellStyle name="Note 2 66 2 6" xfId="12926"/>
    <cellStyle name="Note 2 66 3" xfId="12927"/>
    <cellStyle name="Note 2 66 4" xfId="12928"/>
    <cellStyle name="Note 2 66 4 2" xfId="12929"/>
    <cellStyle name="Note 2 66 5" xfId="12930"/>
    <cellStyle name="Note 2 66 6" xfId="12931"/>
    <cellStyle name="Note 2 66 7" xfId="12932"/>
    <cellStyle name="Note 2 67" xfId="12933"/>
    <cellStyle name="Note 2 67 2" xfId="12934"/>
    <cellStyle name="Note 2 67 2 2" xfId="12935"/>
    <cellStyle name="Note 2 67 2 3" xfId="12936"/>
    <cellStyle name="Note 2 67 2 3 2" xfId="12937"/>
    <cellStyle name="Note 2 67 2 4" xfId="12938"/>
    <cellStyle name="Note 2 67 2 5" xfId="12939"/>
    <cellStyle name="Note 2 67 2 6" xfId="12940"/>
    <cellStyle name="Note 2 67 3" xfId="12941"/>
    <cellStyle name="Note 2 67 4" xfId="12942"/>
    <cellStyle name="Note 2 67 4 2" xfId="12943"/>
    <cellStyle name="Note 2 67 5" xfId="12944"/>
    <cellStyle name="Note 2 67 6" xfId="12945"/>
    <cellStyle name="Note 2 67 7" xfId="12946"/>
    <cellStyle name="Note 2 68" xfId="12947"/>
    <cellStyle name="Note 2 68 2" xfId="12948"/>
    <cellStyle name="Note 2 68 2 2" xfId="12949"/>
    <cellStyle name="Note 2 68 2 3" xfId="12950"/>
    <cellStyle name="Note 2 68 2 3 2" xfId="12951"/>
    <cellStyle name="Note 2 68 2 4" xfId="12952"/>
    <cellStyle name="Note 2 68 2 5" xfId="12953"/>
    <cellStyle name="Note 2 68 2 6" xfId="12954"/>
    <cellStyle name="Note 2 68 3" xfId="12955"/>
    <cellStyle name="Note 2 68 4" xfId="12956"/>
    <cellStyle name="Note 2 68 4 2" xfId="12957"/>
    <cellStyle name="Note 2 68 5" xfId="12958"/>
    <cellStyle name="Note 2 68 6" xfId="12959"/>
    <cellStyle name="Note 2 68 7" xfId="12960"/>
    <cellStyle name="Note 2 69" xfId="12961"/>
    <cellStyle name="Note 2 69 2" xfId="12962"/>
    <cellStyle name="Note 2 69 2 2" xfId="12963"/>
    <cellStyle name="Note 2 69 2 3" xfId="12964"/>
    <cellStyle name="Note 2 69 2 3 2" xfId="12965"/>
    <cellStyle name="Note 2 69 2 4" xfId="12966"/>
    <cellStyle name="Note 2 69 2 5" xfId="12967"/>
    <cellStyle name="Note 2 69 2 6" xfId="12968"/>
    <cellStyle name="Note 2 69 3" xfId="12969"/>
    <cellStyle name="Note 2 69 4" xfId="12970"/>
    <cellStyle name="Note 2 69 4 2" xfId="12971"/>
    <cellStyle name="Note 2 69 5" xfId="12972"/>
    <cellStyle name="Note 2 69 6" xfId="12973"/>
    <cellStyle name="Note 2 69 7" xfId="12974"/>
    <cellStyle name="Note 2 7" xfId="12975"/>
    <cellStyle name="Note 2 7 2" xfId="12976"/>
    <cellStyle name="Note 2 7 2 2" xfId="12977"/>
    <cellStyle name="Note 2 7 2 3" xfId="12978"/>
    <cellStyle name="Note 2 7 2 3 2" xfId="12979"/>
    <cellStyle name="Note 2 7 2 4" xfId="12980"/>
    <cellStyle name="Note 2 7 2 5" xfId="12981"/>
    <cellStyle name="Note 2 7 2 6" xfId="12982"/>
    <cellStyle name="Note 2 7 3" xfId="12983"/>
    <cellStyle name="Note 2 7 4" xfId="12984"/>
    <cellStyle name="Note 2 7 4 2" xfId="12985"/>
    <cellStyle name="Note 2 7 5" xfId="12986"/>
    <cellStyle name="Note 2 7 6" xfId="12987"/>
    <cellStyle name="Note 2 7 7" xfId="12988"/>
    <cellStyle name="Note 2 70" xfId="12989"/>
    <cellStyle name="Note 2 70 2" xfId="12990"/>
    <cellStyle name="Note 2 70 2 2" xfId="12991"/>
    <cellStyle name="Note 2 70 2 3" xfId="12992"/>
    <cellStyle name="Note 2 70 2 3 2" xfId="12993"/>
    <cellStyle name="Note 2 70 2 4" xfId="12994"/>
    <cellStyle name="Note 2 70 2 5" xfId="12995"/>
    <cellStyle name="Note 2 70 2 6" xfId="12996"/>
    <cellStyle name="Note 2 70 3" xfId="12997"/>
    <cellStyle name="Note 2 70 4" xfId="12998"/>
    <cellStyle name="Note 2 70 4 2" xfId="12999"/>
    <cellStyle name="Note 2 70 5" xfId="13000"/>
    <cellStyle name="Note 2 70 6" xfId="13001"/>
    <cellStyle name="Note 2 70 7" xfId="13002"/>
    <cellStyle name="Note 2 71" xfId="13003"/>
    <cellStyle name="Note 2 71 2" xfId="13004"/>
    <cellStyle name="Note 2 71 2 2" xfId="13005"/>
    <cellStyle name="Note 2 71 2 3" xfId="13006"/>
    <cellStyle name="Note 2 71 2 3 2" xfId="13007"/>
    <cellStyle name="Note 2 71 2 4" xfId="13008"/>
    <cellStyle name="Note 2 71 2 5" xfId="13009"/>
    <cellStyle name="Note 2 71 2 6" xfId="13010"/>
    <cellStyle name="Note 2 71 3" xfId="13011"/>
    <cellStyle name="Note 2 71 4" xfId="13012"/>
    <cellStyle name="Note 2 71 4 2" xfId="13013"/>
    <cellStyle name="Note 2 71 5" xfId="13014"/>
    <cellStyle name="Note 2 71 6" xfId="13015"/>
    <cellStyle name="Note 2 71 7" xfId="13016"/>
    <cellStyle name="Note 2 72" xfId="13017"/>
    <cellStyle name="Note 2 72 2" xfId="13018"/>
    <cellStyle name="Note 2 72 2 2" xfId="13019"/>
    <cellStyle name="Note 2 72 2 3" xfId="13020"/>
    <cellStyle name="Note 2 72 2 3 2" xfId="13021"/>
    <cellStyle name="Note 2 72 2 4" xfId="13022"/>
    <cellStyle name="Note 2 72 2 5" xfId="13023"/>
    <cellStyle name="Note 2 72 2 6" xfId="13024"/>
    <cellStyle name="Note 2 72 3" xfId="13025"/>
    <cellStyle name="Note 2 72 4" xfId="13026"/>
    <cellStyle name="Note 2 72 4 2" xfId="13027"/>
    <cellStyle name="Note 2 72 5" xfId="13028"/>
    <cellStyle name="Note 2 72 6" xfId="13029"/>
    <cellStyle name="Note 2 72 7" xfId="13030"/>
    <cellStyle name="Note 2 73" xfId="13031"/>
    <cellStyle name="Note 2 73 2" xfId="13032"/>
    <cellStyle name="Note 2 73 2 2" xfId="13033"/>
    <cellStyle name="Note 2 73 2 3" xfId="13034"/>
    <cellStyle name="Note 2 73 2 3 2" xfId="13035"/>
    <cellStyle name="Note 2 73 2 4" xfId="13036"/>
    <cellStyle name="Note 2 73 2 5" xfId="13037"/>
    <cellStyle name="Note 2 73 2 6" xfId="13038"/>
    <cellStyle name="Note 2 73 3" xfId="13039"/>
    <cellStyle name="Note 2 73 4" xfId="13040"/>
    <cellStyle name="Note 2 73 4 2" xfId="13041"/>
    <cellStyle name="Note 2 73 5" xfId="13042"/>
    <cellStyle name="Note 2 73 6" xfId="13043"/>
    <cellStyle name="Note 2 73 7" xfId="13044"/>
    <cellStyle name="Note 2 74" xfId="13045"/>
    <cellStyle name="Note 2 74 2" xfId="13046"/>
    <cellStyle name="Note 2 74 2 2" xfId="13047"/>
    <cellStyle name="Note 2 74 2 3" xfId="13048"/>
    <cellStyle name="Note 2 74 2 3 2" xfId="13049"/>
    <cellStyle name="Note 2 74 2 4" xfId="13050"/>
    <cellStyle name="Note 2 74 2 5" xfId="13051"/>
    <cellStyle name="Note 2 74 2 6" xfId="13052"/>
    <cellStyle name="Note 2 74 3" xfId="13053"/>
    <cellStyle name="Note 2 74 4" xfId="13054"/>
    <cellStyle name="Note 2 74 4 2" xfId="13055"/>
    <cellStyle name="Note 2 74 5" xfId="13056"/>
    <cellStyle name="Note 2 74 6" xfId="13057"/>
    <cellStyle name="Note 2 74 7" xfId="13058"/>
    <cellStyle name="Note 2 75" xfId="13059"/>
    <cellStyle name="Note 2 75 2" xfId="13060"/>
    <cellStyle name="Note 2 75 2 2" xfId="13061"/>
    <cellStyle name="Note 2 75 2 3" xfId="13062"/>
    <cellStyle name="Note 2 75 2 3 2" xfId="13063"/>
    <cellStyle name="Note 2 75 2 4" xfId="13064"/>
    <cellStyle name="Note 2 75 2 5" xfId="13065"/>
    <cellStyle name="Note 2 75 2 6" xfId="13066"/>
    <cellStyle name="Note 2 75 3" xfId="13067"/>
    <cellStyle name="Note 2 75 4" xfId="13068"/>
    <cellStyle name="Note 2 75 4 2" xfId="13069"/>
    <cellStyle name="Note 2 75 5" xfId="13070"/>
    <cellStyle name="Note 2 75 6" xfId="13071"/>
    <cellStyle name="Note 2 75 7" xfId="13072"/>
    <cellStyle name="Note 2 76" xfId="13073"/>
    <cellStyle name="Note 2 76 2" xfId="13074"/>
    <cellStyle name="Note 2 76 2 2" xfId="13075"/>
    <cellStyle name="Note 2 76 2 3" xfId="13076"/>
    <cellStyle name="Note 2 76 2 3 2" xfId="13077"/>
    <cellStyle name="Note 2 76 2 4" xfId="13078"/>
    <cellStyle name="Note 2 76 2 5" xfId="13079"/>
    <cellStyle name="Note 2 76 2 6" xfId="13080"/>
    <cellStyle name="Note 2 76 3" xfId="13081"/>
    <cellStyle name="Note 2 76 4" xfId="13082"/>
    <cellStyle name="Note 2 76 4 2" xfId="13083"/>
    <cellStyle name="Note 2 76 5" xfId="13084"/>
    <cellStyle name="Note 2 76 6" xfId="13085"/>
    <cellStyle name="Note 2 76 7" xfId="13086"/>
    <cellStyle name="Note 2 77" xfId="13087"/>
    <cellStyle name="Note 2 77 2" xfId="13088"/>
    <cellStyle name="Note 2 77 2 2" xfId="13089"/>
    <cellStyle name="Note 2 77 2 3" xfId="13090"/>
    <cellStyle name="Note 2 77 2 3 2" xfId="13091"/>
    <cellStyle name="Note 2 77 2 4" xfId="13092"/>
    <cellStyle name="Note 2 77 2 5" xfId="13093"/>
    <cellStyle name="Note 2 77 2 6" xfId="13094"/>
    <cellStyle name="Note 2 77 3" xfId="13095"/>
    <cellStyle name="Note 2 77 4" xfId="13096"/>
    <cellStyle name="Note 2 77 4 2" xfId="13097"/>
    <cellStyle name="Note 2 77 5" xfId="13098"/>
    <cellStyle name="Note 2 77 6" xfId="13099"/>
    <cellStyle name="Note 2 77 7" xfId="13100"/>
    <cellStyle name="Note 2 78" xfId="13101"/>
    <cellStyle name="Note 2 78 2" xfId="13102"/>
    <cellStyle name="Note 2 78 2 2" xfId="13103"/>
    <cellStyle name="Note 2 78 2 3" xfId="13104"/>
    <cellStyle name="Note 2 78 2 3 2" xfId="13105"/>
    <cellStyle name="Note 2 78 2 4" xfId="13106"/>
    <cellStyle name="Note 2 78 2 5" xfId="13107"/>
    <cellStyle name="Note 2 78 2 6" xfId="13108"/>
    <cellStyle name="Note 2 78 3" xfId="13109"/>
    <cellStyle name="Note 2 78 4" xfId="13110"/>
    <cellStyle name="Note 2 78 4 2" xfId="13111"/>
    <cellStyle name="Note 2 78 5" xfId="13112"/>
    <cellStyle name="Note 2 78 6" xfId="13113"/>
    <cellStyle name="Note 2 78 7" xfId="13114"/>
    <cellStyle name="Note 2 79" xfId="13115"/>
    <cellStyle name="Note 2 79 2" xfId="13116"/>
    <cellStyle name="Note 2 79 2 2" xfId="13117"/>
    <cellStyle name="Note 2 79 2 3" xfId="13118"/>
    <cellStyle name="Note 2 79 2 3 2" xfId="13119"/>
    <cellStyle name="Note 2 79 2 4" xfId="13120"/>
    <cellStyle name="Note 2 79 2 5" xfId="13121"/>
    <cellStyle name="Note 2 79 2 6" xfId="13122"/>
    <cellStyle name="Note 2 79 3" xfId="13123"/>
    <cellStyle name="Note 2 79 4" xfId="13124"/>
    <cellStyle name="Note 2 79 4 2" xfId="13125"/>
    <cellStyle name="Note 2 79 5" xfId="13126"/>
    <cellStyle name="Note 2 79 6" xfId="13127"/>
    <cellStyle name="Note 2 79 7" xfId="13128"/>
    <cellStyle name="Note 2 8" xfId="13129"/>
    <cellStyle name="Note 2 8 2" xfId="13130"/>
    <cellStyle name="Note 2 8 2 2" xfId="13131"/>
    <cellStyle name="Note 2 8 2 3" xfId="13132"/>
    <cellStyle name="Note 2 8 2 3 2" xfId="13133"/>
    <cellStyle name="Note 2 8 2 4" xfId="13134"/>
    <cellStyle name="Note 2 8 2 5" xfId="13135"/>
    <cellStyle name="Note 2 8 2 6" xfId="13136"/>
    <cellStyle name="Note 2 8 3" xfId="13137"/>
    <cellStyle name="Note 2 8 4" xfId="13138"/>
    <cellStyle name="Note 2 8 4 2" xfId="13139"/>
    <cellStyle name="Note 2 8 5" xfId="13140"/>
    <cellStyle name="Note 2 8 6" xfId="13141"/>
    <cellStyle name="Note 2 8 7" xfId="13142"/>
    <cellStyle name="Note 2 80" xfId="13143"/>
    <cellStyle name="Note 2 80 2" xfId="13144"/>
    <cellStyle name="Note 2 80 3" xfId="13145"/>
    <cellStyle name="Note 2 80 3 2" xfId="13146"/>
    <cellStyle name="Note 2 80 4" xfId="13147"/>
    <cellStyle name="Note 2 80 5" xfId="13148"/>
    <cellStyle name="Note 2 80 6" xfId="13149"/>
    <cellStyle name="Note 2 81" xfId="13150"/>
    <cellStyle name="Note 2 82" xfId="13151"/>
    <cellStyle name="Note 2 82 2" xfId="13152"/>
    <cellStyle name="Note 2 83" xfId="13153"/>
    <cellStyle name="Note 2 84" xfId="13154"/>
    <cellStyle name="Note 2 85" xfId="13155"/>
    <cellStyle name="Note 2 9" xfId="13156"/>
    <cellStyle name="Note 2 9 2" xfId="13157"/>
    <cellStyle name="Note 2 9 2 2" xfId="13158"/>
    <cellStyle name="Note 2 9 2 3" xfId="13159"/>
    <cellStyle name="Note 2 9 2 3 2" xfId="13160"/>
    <cellStyle name="Note 2 9 2 4" xfId="13161"/>
    <cellStyle name="Note 2 9 2 5" xfId="13162"/>
    <cellStyle name="Note 2 9 2 6" xfId="13163"/>
    <cellStyle name="Note 2 9 3" xfId="13164"/>
    <cellStyle name="Note 2 9 4" xfId="13165"/>
    <cellStyle name="Note 2 9 4 2" xfId="13166"/>
    <cellStyle name="Note 2 9 5" xfId="13167"/>
    <cellStyle name="Note 2 9 6" xfId="13168"/>
    <cellStyle name="Note 2 9 7" xfId="13169"/>
    <cellStyle name="Note 20" xfId="13170"/>
    <cellStyle name="Note 20 2" xfId="13171"/>
    <cellStyle name="Note 21" xfId="13172"/>
    <cellStyle name="Note 22" xfId="13173"/>
    <cellStyle name="Note 23" xfId="13174"/>
    <cellStyle name="Note 3" xfId="13175"/>
    <cellStyle name="Note 3 2" xfId="13176"/>
    <cellStyle name="Note 3 2 2" xfId="13177"/>
    <cellStyle name="Note 3 2 3" xfId="13178"/>
    <cellStyle name="Note 3 2 3 2" xfId="13179"/>
    <cellStyle name="Note 3 2 4" xfId="13180"/>
    <cellStyle name="Note 3 2 5" xfId="13181"/>
    <cellStyle name="Note 3 2 6" xfId="13182"/>
    <cellStyle name="Note 3 3" xfId="13183"/>
    <cellStyle name="Note 3 4" xfId="13184"/>
    <cellStyle name="Note 3 4 2" xfId="13185"/>
    <cellStyle name="Note 3 5" xfId="13186"/>
    <cellStyle name="Note 3 6" xfId="13187"/>
    <cellStyle name="Note 3 7" xfId="13188"/>
    <cellStyle name="Note 4" xfId="13189"/>
    <cellStyle name="Note 4 2" xfId="13190"/>
    <cellStyle name="Note 4 2 2" xfId="13191"/>
    <cellStyle name="Note 4 2 3" xfId="13192"/>
    <cellStyle name="Note 4 2 3 2" xfId="13193"/>
    <cellStyle name="Note 4 2 4" xfId="13194"/>
    <cellStyle name="Note 4 2 5" xfId="13195"/>
    <cellStyle name="Note 4 2 6" xfId="13196"/>
    <cellStyle name="Note 4 3" xfId="13197"/>
    <cellStyle name="Note 4 4" xfId="13198"/>
    <cellStyle name="Note 4 4 2" xfId="13199"/>
    <cellStyle name="Note 4 5" xfId="13200"/>
    <cellStyle name="Note 4 6" xfId="13201"/>
    <cellStyle name="Note 4 7" xfId="13202"/>
    <cellStyle name="Note 5" xfId="13203"/>
    <cellStyle name="Note 5 2" xfId="13204"/>
    <cellStyle name="Note 5 2 2" xfId="13205"/>
    <cellStyle name="Note 5 2 3" xfId="13206"/>
    <cellStyle name="Note 5 2 3 2" xfId="13207"/>
    <cellStyle name="Note 5 2 4" xfId="13208"/>
    <cellStyle name="Note 5 2 5" xfId="13209"/>
    <cellStyle name="Note 5 2 6" xfId="13210"/>
    <cellStyle name="Note 5 3" xfId="13211"/>
    <cellStyle name="Note 5 4" xfId="13212"/>
    <cellStyle name="Note 5 4 2" xfId="13213"/>
    <cellStyle name="Note 5 5" xfId="13214"/>
    <cellStyle name="Note 5 6" xfId="13215"/>
    <cellStyle name="Note 5 7" xfId="13216"/>
    <cellStyle name="Note 6" xfId="13217"/>
    <cellStyle name="Note 6 2" xfId="13218"/>
    <cellStyle name="Note 6 2 2" xfId="13219"/>
    <cellStyle name="Note 6 2 3" xfId="13220"/>
    <cellStyle name="Note 6 2 3 2" xfId="13221"/>
    <cellStyle name="Note 6 2 4" xfId="13222"/>
    <cellStyle name="Note 6 2 5" xfId="13223"/>
    <cellStyle name="Note 6 2 6" xfId="13224"/>
    <cellStyle name="Note 6 3" xfId="13225"/>
    <cellStyle name="Note 6 4" xfId="13226"/>
    <cellStyle name="Note 6 4 2" xfId="13227"/>
    <cellStyle name="Note 6 5" xfId="13228"/>
    <cellStyle name="Note 6 6" xfId="13229"/>
    <cellStyle name="Note 6 7" xfId="13230"/>
    <cellStyle name="Note 7" xfId="13231"/>
    <cellStyle name="Note 7 2" xfId="13232"/>
    <cellStyle name="Note 7 2 2" xfId="13233"/>
    <cellStyle name="Note 7 2 3" xfId="13234"/>
    <cellStyle name="Note 7 2 3 2" xfId="13235"/>
    <cellStyle name="Note 7 2 4" xfId="13236"/>
    <cellStyle name="Note 7 2 5" xfId="13237"/>
    <cellStyle name="Note 7 2 6" xfId="13238"/>
    <cellStyle name="Note 7 3" xfId="13239"/>
    <cellStyle name="Note 7 4" xfId="13240"/>
    <cellStyle name="Note 7 4 2" xfId="13241"/>
    <cellStyle name="Note 7 5" xfId="13242"/>
    <cellStyle name="Note 7 6" xfId="13243"/>
    <cellStyle name="Note 7 7" xfId="13244"/>
    <cellStyle name="Note 8" xfId="13245"/>
    <cellStyle name="Note 8 2" xfId="13246"/>
    <cellStyle name="Note 8 2 2" xfId="13247"/>
    <cellStyle name="Note 8 2 3" xfId="13248"/>
    <cellStyle name="Note 8 2 3 2" xfId="13249"/>
    <cellStyle name="Note 8 2 4" xfId="13250"/>
    <cellStyle name="Note 8 2 5" xfId="13251"/>
    <cellStyle name="Note 8 2 6" xfId="13252"/>
    <cellStyle name="Note 8 3" xfId="13253"/>
    <cellStyle name="Note 8 4" xfId="13254"/>
    <cellStyle name="Note 8 4 2" xfId="13255"/>
    <cellStyle name="Note 8 5" xfId="13256"/>
    <cellStyle name="Note 8 6" xfId="13257"/>
    <cellStyle name="Note 8 7" xfId="13258"/>
    <cellStyle name="Note 9" xfId="13259"/>
    <cellStyle name="Note 9 2" xfId="13260"/>
    <cellStyle name="Note 9 2 2" xfId="13261"/>
    <cellStyle name="Note 9 2 3" xfId="13262"/>
    <cellStyle name="Note 9 2 3 2" xfId="13263"/>
    <cellStyle name="Note 9 2 4" xfId="13264"/>
    <cellStyle name="Note 9 2 5" xfId="13265"/>
    <cellStyle name="Note 9 2 6" xfId="13266"/>
    <cellStyle name="Note 9 3" xfId="13267"/>
    <cellStyle name="Note 9 4" xfId="13268"/>
    <cellStyle name="Note 9 4 2" xfId="13269"/>
    <cellStyle name="Note 9 5" xfId="13270"/>
    <cellStyle name="Note 9 6" xfId="13271"/>
    <cellStyle name="Note 9 7" xfId="13272"/>
    <cellStyle name="Notitie 2" xfId="13273"/>
    <cellStyle name="Notitie 2 10" xfId="13274"/>
    <cellStyle name="Notitie 2 10 2" xfId="13275"/>
    <cellStyle name="Notitie 2 10 2 2" xfId="13276"/>
    <cellStyle name="Notitie 2 10 2 3" xfId="13277"/>
    <cellStyle name="Notitie 2 10 2 3 2" xfId="13278"/>
    <cellStyle name="Notitie 2 10 2 4" xfId="13279"/>
    <cellStyle name="Notitie 2 10 2 5" xfId="13280"/>
    <cellStyle name="Notitie 2 10 2 6" xfId="13281"/>
    <cellStyle name="Notitie 2 10 3" xfId="13282"/>
    <cellStyle name="Notitie 2 10 4" xfId="13283"/>
    <cellStyle name="Notitie 2 10 4 2" xfId="13284"/>
    <cellStyle name="Notitie 2 10 5" xfId="13285"/>
    <cellStyle name="Notitie 2 10 6" xfId="13286"/>
    <cellStyle name="Notitie 2 10 7" xfId="13287"/>
    <cellStyle name="Notitie 2 11" xfId="13288"/>
    <cellStyle name="Notitie 2 11 2" xfId="13289"/>
    <cellStyle name="Notitie 2 11 2 2" xfId="13290"/>
    <cellStyle name="Notitie 2 11 2 3" xfId="13291"/>
    <cellStyle name="Notitie 2 11 2 3 2" xfId="13292"/>
    <cellStyle name="Notitie 2 11 2 4" xfId="13293"/>
    <cellStyle name="Notitie 2 11 2 5" xfId="13294"/>
    <cellStyle name="Notitie 2 11 2 6" xfId="13295"/>
    <cellStyle name="Notitie 2 11 3" xfId="13296"/>
    <cellStyle name="Notitie 2 11 4" xfId="13297"/>
    <cellStyle name="Notitie 2 11 4 2" xfId="13298"/>
    <cellStyle name="Notitie 2 11 5" xfId="13299"/>
    <cellStyle name="Notitie 2 11 6" xfId="13300"/>
    <cellStyle name="Notitie 2 11 7" xfId="13301"/>
    <cellStyle name="Notitie 2 12" xfId="13302"/>
    <cellStyle name="Notitie 2 12 2" xfId="13303"/>
    <cellStyle name="Notitie 2 12 2 2" xfId="13304"/>
    <cellStyle name="Notitie 2 12 2 3" xfId="13305"/>
    <cellStyle name="Notitie 2 12 2 3 2" xfId="13306"/>
    <cellStyle name="Notitie 2 12 2 4" xfId="13307"/>
    <cellStyle name="Notitie 2 12 2 5" xfId="13308"/>
    <cellStyle name="Notitie 2 12 2 6" xfId="13309"/>
    <cellStyle name="Notitie 2 12 3" xfId="13310"/>
    <cellStyle name="Notitie 2 12 4" xfId="13311"/>
    <cellStyle name="Notitie 2 12 4 2" xfId="13312"/>
    <cellStyle name="Notitie 2 12 5" xfId="13313"/>
    <cellStyle name="Notitie 2 12 6" xfId="13314"/>
    <cellStyle name="Notitie 2 12 7" xfId="13315"/>
    <cellStyle name="Notitie 2 13" xfId="13316"/>
    <cellStyle name="Notitie 2 13 2" xfId="13317"/>
    <cellStyle name="Notitie 2 13 2 2" xfId="13318"/>
    <cellStyle name="Notitie 2 13 2 3" xfId="13319"/>
    <cellStyle name="Notitie 2 13 2 3 2" xfId="13320"/>
    <cellStyle name="Notitie 2 13 2 4" xfId="13321"/>
    <cellStyle name="Notitie 2 13 2 5" xfId="13322"/>
    <cellStyle name="Notitie 2 13 2 6" xfId="13323"/>
    <cellStyle name="Notitie 2 13 3" xfId="13324"/>
    <cellStyle name="Notitie 2 13 4" xfId="13325"/>
    <cellStyle name="Notitie 2 13 4 2" xfId="13326"/>
    <cellStyle name="Notitie 2 13 5" xfId="13327"/>
    <cellStyle name="Notitie 2 13 6" xfId="13328"/>
    <cellStyle name="Notitie 2 13 7" xfId="13329"/>
    <cellStyle name="Notitie 2 14" xfId="13330"/>
    <cellStyle name="Notitie 2 14 2" xfId="13331"/>
    <cellStyle name="Notitie 2 14 2 2" xfId="13332"/>
    <cellStyle name="Notitie 2 14 2 3" xfId="13333"/>
    <cellStyle name="Notitie 2 14 2 3 2" xfId="13334"/>
    <cellStyle name="Notitie 2 14 2 4" xfId="13335"/>
    <cellStyle name="Notitie 2 14 2 5" xfId="13336"/>
    <cellStyle name="Notitie 2 14 2 6" xfId="13337"/>
    <cellStyle name="Notitie 2 14 3" xfId="13338"/>
    <cellStyle name="Notitie 2 14 4" xfId="13339"/>
    <cellStyle name="Notitie 2 14 4 2" xfId="13340"/>
    <cellStyle name="Notitie 2 14 5" xfId="13341"/>
    <cellStyle name="Notitie 2 14 6" xfId="13342"/>
    <cellStyle name="Notitie 2 14 7" xfId="13343"/>
    <cellStyle name="Notitie 2 15" xfId="13344"/>
    <cellStyle name="Notitie 2 15 2" xfId="13345"/>
    <cellStyle name="Notitie 2 15 2 2" xfId="13346"/>
    <cellStyle name="Notitie 2 15 2 3" xfId="13347"/>
    <cellStyle name="Notitie 2 15 2 3 2" xfId="13348"/>
    <cellStyle name="Notitie 2 15 2 4" xfId="13349"/>
    <cellStyle name="Notitie 2 15 2 5" xfId="13350"/>
    <cellStyle name="Notitie 2 15 2 6" xfId="13351"/>
    <cellStyle name="Notitie 2 15 3" xfId="13352"/>
    <cellStyle name="Notitie 2 15 4" xfId="13353"/>
    <cellStyle name="Notitie 2 15 4 2" xfId="13354"/>
    <cellStyle name="Notitie 2 15 5" xfId="13355"/>
    <cellStyle name="Notitie 2 15 6" xfId="13356"/>
    <cellStyle name="Notitie 2 15 7" xfId="13357"/>
    <cellStyle name="Notitie 2 16" xfId="13358"/>
    <cellStyle name="Notitie 2 16 2" xfId="13359"/>
    <cellStyle name="Notitie 2 16 2 2" xfId="13360"/>
    <cellStyle name="Notitie 2 16 2 3" xfId="13361"/>
    <cellStyle name="Notitie 2 16 2 3 2" xfId="13362"/>
    <cellStyle name="Notitie 2 16 2 4" xfId="13363"/>
    <cellStyle name="Notitie 2 16 2 5" xfId="13364"/>
    <cellStyle name="Notitie 2 16 2 6" xfId="13365"/>
    <cellStyle name="Notitie 2 16 3" xfId="13366"/>
    <cellStyle name="Notitie 2 16 4" xfId="13367"/>
    <cellStyle name="Notitie 2 16 4 2" xfId="13368"/>
    <cellStyle name="Notitie 2 16 5" xfId="13369"/>
    <cellStyle name="Notitie 2 16 6" xfId="13370"/>
    <cellStyle name="Notitie 2 16 7" xfId="13371"/>
    <cellStyle name="Notitie 2 17" xfId="13372"/>
    <cellStyle name="Notitie 2 17 2" xfId="13373"/>
    <cellStyle name="Notitie 2 17 2 2" xfId="13374"/>
    <cellStyle name="Notitie 2 17 2 3" xfId="13375"/>
    <cellStyle name="Notitie 2 17 2 3 2" xfId="13376"/>
    <cellStyle name="Notitie 2 17 2 4" xfId="13377"/>
    <cellStyle name="Notitie 2 17 2 5" xfId="13378"/>
    <cellStyle name="Notitie 2 17 2 6" xfId="13379"/>
    <cellStyle name="Notitie 2 17 3" xfId="13380"/>
    <cellStyle name="Notitie 2 17 4" xfId="13381"/>
    <cellStyle name="Notitie 2 17 4 2" xfId="13382"/>
    <cellStyle name="Notitie 2 17 5" xfId="13383"/>
    <cellStyle name="Notitie 2 17 6" xfId="13384"/>
    <cellStyle name="Notitie 2 17 7" xfId="13385"/>
    <cellStyle name="Notitie 2 18" xfId="13386"/>
    <cellStyle name="Notitie 2 18 2" xfId="13387"/>
    <cellStyle name="Notitie 2 18 3" xfId="13388"/>
    <cellStyle name="Notitie 2 18 3 2" xfId="13389"/>
    <cellStyle name="Notitie 2 18 4" xfId="13390"/>
    <cellStyle name="Notitie 2 18 5" xfId="13391"/>
    <cellStyle name="Notitie 2 18 6" xfId="13392"/>
    <cellStyle name="Notitie 2 19" xfId="13393"/>
    <cellStyle name="Notitie 2 2" xfId="13394"/>
    <cellStyle name="Notitie 2 2 10" xfId="13395"/>
    <cellStyle name="Notitie 2 2 10 2" xfId="13396"/>
    <cellStyle name="Notitie 2 2 10 2 2" xfId="13397"/>
    <cellStyle name="Notitie 2 2 10 2 3" xfId="13398"/>
    <cellStyle name="Notitie 2 2 10 2 3 2" xfId="13399"/>
    <cellStyle name="Notitie 2 2 10 2 4" xfId="13400"/>
    <cellStyle name="Notitie 2 2 10 2 5" xfId="13401"/>
    <cellStyle name="Notitie 2 2 10 2 6" xfId="13402"/>
    <cellStyle name="Notitie 2 2 10 3" xfId="13403"/>
    <cellStyle name="Notitie 2 2 10 4" xfId="13404"/>
    <cellStyle name="Notitie 2 2 10 4 2" xfId="13405"/>
    <cellStyle name="Notitie 2 2 10 5" xfId="13406"/>
    <cellStyle name="Notitie 2 2 10 6" xfId="13407"/>
    <cellStyle name="Notitie 2 2 10 7" xfId="13408"/>
    <cellStyle name="Notitie 2 2 11" xfId="13409"/>
    <cellStyle name="Notitie 2 2 11 2" xfId="13410"/>
    <cellStyle name="Notitie 2 2 11 2 2" xfId="13411"/>
    <cellStyle name="Notitie 2 2 11 2 3" xfId="13412"/>
    <cellStyle name="Notitie 2 2 11 2 3 2" xfId="13413"/>
    <cellStyle name="Notitie 2 2 11 2 4" xfId="13414"/>
    <cellStyle name="Notitie 2 2 11 2 5" xfId="13415"/>
    <cellStyle name="Notitie 2 2 11 2 6" xfId="13416"/>
    <cellStyle name="Notitie 2 2 11 3" xfId="13417"/>
    <cellStyle name="Notitie 2 2 11 4" xfId="13418"/>
    <cellStyle name="Notitie 2 2 11 4 2" xfId="13419"/>
    <cellStyle name="Notitie 2 2 11 5" xfId="13420"/>
    <cellStyle name="Notitie 2 2 11 6" xfId="13421"/>
    <cellStyle name="Notitie 2 2 11 7" xfId="13422"/>
    <cellStyle name="Notitie 2 2 12" xfId="13423"/>
    <cellStyle name="Notitie 2 2 12 2" xfId="13424"/>
    <cellStyle name="Notitie 2 2 12 2 2" xfId="13425"/>
    <cellStyle name="Notitie 2 2 12 2 3" xfId="13426"/>
    <cellStyle name="Notitie 2 2 12 2 3 2" xfId="13427"/>
    <cellStyle name="Notitie 2 2 12 2 4" xfId="13428"/>
    <cellStyle name="Notitie 2 2 12 2 5" xfId="13429"/>
    <cellStyle name="Notitie 2 2 12 2 6" xfId="13430"/>
    <cellStyle name="Notitie 2 2 12 3" xfId="13431"/>
    <cellStyle name="Notitie 2 2 12 4" xfId="13432"/>
    <cellStyle name="Notitie 2 2 12 4 2" xfId="13433"/>
    <cellStyle name="Notitie 2 2 12 5" xfId="13434"/>
    <cellStyle name="Notitie 2 2 12 6" xfId="13435"/>
    <cellStyle name="Notitie 2 2 12 7" xfId="13436"/>
    <cellStyle name="Notitie 2 2 13" xfId="13437"/>
    <cellStyle name="Notitie 2 2 13 2" xfId="13438"/>
    <cellStyle name="Notitie 2 2 13 2 2" xfId="13439"/>
    <cellStyle name="Notitie 2 2 13 2 3" xfId="13440"/>
    <cellStyle name="Notitie 2 2 13 2 3 2" xfId="13441"/>
    <cellStyle name="Notitie 2 2 13 2 4" xfId="13442"/>
    <cellStyle name="Notitie 2 2 13 2 5" xfId="13443"/>
    <cellStyle name="Notitie 2 2 13 2 6" xfId="13444"/>
    <cellStyle name="Notitie 2 2 13 3" xfId="13445"/>
    <cellStyle name="Notitie 2 2 13 4" xfId="13446"/>
    <cellStyle name="Notitie 2 2 13 4 2" xfId="13447"/>
    <cellStyle name="Notitie 2 2 13 5" xfId="13448"/>
    <cellStyle name="Notitie 2 2 13 6" xfId="13449"/>
    <cellStyle name="Notitie 2 2 13 7" xfId="13450"/>
    <cellStyle name="Notitie 2 2 14" xfId="13451"/>
    <cellStyle name="Notitie 2 2 14 2" xfId="13452"/>
    <cellStyle name="Notitie 2 2 14 2 2" xfId="13453"/>
    <cellStyle name="Notitie 2 2 14 2 3" xfId="13454"/>
    <cellStyle name="Notitie 2 2 14 2 3 2" xfId="13455"/>
    <cellStyle name="Notitie 2 2 14 2 4" xfId="13456"/>
    <cellStyle name="Notitie 2 2 14 2 5" xfId="13457"/>
    <cellStyle name="Notitie 2 2 14 2 6" xfId="13458"/>
    <cellStyle name="Notitie 2 2 14 3" xfId="13459"/>
    <cellStyle name="Notitie 2 2 14 4" xfId="13460"/>
    <cellStyle name="Notitie 2 2 14 4 2" xfId="13461"/>
    <cellStyle name="Notitie 2 2 14 5" xfId="13462"/>
    <cellStyle name="Notitie 2 2 14 6" xfId="13463"/>
    <cellStyle name="Notitie 2 2 14 7" xfId="13464"/>
    <cellStyle name="Notitie 2 2 15" xfId="13465"/>
    <cellStyle name="Notitie 2 2 15 2" xfId="13466"/>
    <cellStyle name="Notitie 2 2 15 2 2" xfId="13467"/>
    <cellStyle name="Notitie 2 2 15 2 3" xfId="13468"/>
    <cellStyle name="Notitie 2 2 15 2 3 2" xfId="13469"/>
    <cellStyle name="Notitie 2 2 15 2 4" xfId="13470"/>
    <cellStyle name="Notitie 2 2 15 2 5" xfId="13471"/>
    <cellStyle name="Notitie 2 2 15 2 6" xfId="13472"/>
    <cellStyle name="Notitie 2 2 15 3" xfId="13473"/>
    <cellStyle name="Notitie 2 2 15 4" xfId="13474"/>
    <cellStyle name="Notitie 2 2 15 4 2" xfId="13475"/>
    <cellStyle name="Notitie 2 2 15 5" xfId="13476"/>
    <cellStyle name="Notitie 2 2 15 6" xfId="13477"/>
    <cellStyle name="Notitie 2 2 15 7" xfId="13478"/>
    <cellStyle name="Notitie 2 2 16" xfId="13479"/>
    <cellStyle name="Notitie 2 2 16 2" xfId="13480"/>
    <cellStyle name="Notitie 2 2 16 2 2" xfId="13481"/>
    <cellStyle name="Notitie 2 2 16 2 3" xfId="13482"/>
    <cellStyle name="Notitie 2 2 16 2 3 2" xfId="13483"/>
    <cellStyle name="Notitie 2 2 16 2 4" xfId="13484"/>
    <cellStyle name="Notitie 2 2 16 2 5" xfId="13485"/>
    <cellStyle name="Notitie 2 2 16 2 6" xfId="13486"/>
    <cellStyle name="Notitie 2 2 16 3" xfId="13487"/>
    <cellStyle name="Notitie 2 2 16 4" xfId="13488"/>
    <cellStyle name="Notitie 2 2 16 4 2" xfId="13489"/>
    <cellStyle name="Notitie 2 2 16 5" xfId="13490"/>
    <cellStyle name="Notitie 2 2 16 6" xfId="13491"/>
    <cellStyle name="Notitie 2 2 16 7" xfId="13492"/>
    <cellStyle name="Notitie 2 2 17" xfId="13493"/>
    <cellStyle name="Notitie 2 2 17 2" xfId="13494"/>
    <cellStyle name="Notitie 2 2 17 2 2" xfId="13495"/>
    <cellStyle name="Notitie 2 2 17 2 3" xfId="13496"/>
    <cellStyle name="Notitie 2 2 17 2 3 2" xfId="13497"/>
    <cellStyle name="Notitie 2 2 17 2 4" xfId="13498"/>
    <cellStyle name="Notitie 2 2 17 2 5" xfId="13499"/>
    <cellStyle name="Notitie 2 2 17 2 6" xfId="13500"/>
    <cellStyle name="Notitie 2 2 17 3" xfId="13501"/>
    <cellStyle name="Notitie 2 2 17 4" xfId="13502"/>
    <cellStyle name="Notitie 2 2 17 4 2" xfId="13503"/>
    <cellStyle name="Notitie 2 2 17 5" xfId="13504"/>
    <cellStyle name="Notitie 2 2 17 6" xfId="13505"/>
    <cellStyle name="Notitie 2 2 17 7" xfId="13506"/>
    <cellStyle name="Notitie 2 2 18" xfId="13507"/>
    <cellStyle name="Notitie 2 2 18 2" xfId="13508"/>
    <cellStyle name="Notitie 2 2 18 2 2" xfId="13509"/>
    <cellStyle name="Notitie 2 2 18 2 3" xfId="13510"/>
    <cellStyle name="Notitie 2 2 18 2 3 2" xfId="13511"/>
    <cellStyle name="Notitie 2 2 18 2 4" xfId="13512"/>
    <cellStyle name="Notitie 2 2 18 2 5" xfId="13513"/>
    <cellStyle name="Notitie 2 2 18 2 6" xfId="13514"/>
    <cellStyle name="Notitie 2 2 18 3" xfId="13515"/>
    <cellStyle name="Notitie 2 2 18 4" xfId="13516"/>
    <cellStyle name="Notitie 2 2 18 4 2" xfId="13517"/>
    <cellStyle name="Notitie 2 2 18 5" xfId="13518"/>
    <cellStyle name="Notitie 2 2 18 6" xfId="13519"/>
    <cellStyle name="Notitie 2 2 18 7" xfId="13520"/>
    <cellStyle name="Notitie 2 2 19" xfId="13521"/>
    <cellStyle name="Notitie 2 2 19 2" xfId="13522"/>
    <cellStyle name="Notitie 2 2 19 2 2" xfId="13523"/>
    <cellStyle name="Notitie 2 2 19 2 3" xfId="13524"/>
    <cellStyle name="Notitie 2 2 19 2 3 2" xfId="13525"/>
    <cellStyle name="Notitie 2 2 19 2 4" xfId="13526"/>
    <cellStyle name="Notitie 2 2 19 2 5" xfId="13527"/>
    <cellStyle name="Notitie 2 2 19 2 6" xfId="13528"/>
    <cellStyle name="Notitie 2 2 19 3" xfId="13529"/>
    <cellStyle name="Notitie 2 2 19 4" xfId="13530"/>
    <cellStyle name="Notitie 2 2 19 4 2" xfId="13531"/>
    <cellStyle name="Notitie 2 2 19 5" xfId="13532"/>
    <cellStyle name="Notitie 2 2 19 6" xfId="13533"/>
    <cellStyle name="Notitie 2 2 19 7" xfId="13534"/>
    <cellStyle name="Notitie 2 2 2" xfId="13535"/>
    <cellStyle name="Notitie 2 2 2 2" xfId="13536"/>
    <cellStyle name="Notitie 2 2 2 2 2" xfId="13537"/>
    <cellStyle name="Notitie 2 2 2 2 3" xfId="13538"/>
    <cellStyle name="Notitie 2 2 2 2 3 2" xfId="13539"/>
    <cellStyle name="Notitie 2 2 2 2 4" xfId="13540"/>
    <cellStyle name="Notitie 2 2 2 2 5" xfId="13541"/>
    <cellStyle name="Notitie 2 2 2 2 6" xfId="13542"/>
    <cellStyle name="Notitie 2 2 2 3" xfId="13543"/>
    <cellStyle name="Notitie 2 2 2 4" xfId="13544"/>
    <cellStyle name="Notitie 2 2 2 4 2" xfId="13545"/>
    <cellStyle name="Notitie 2 2 2 5" xfId="13546"/>
    <cellStyle name="Notitie 2 2 2 6" xfId="13547"/>
    <cellStyle name="Notitie 2 2 2 7" xfId="13548"/>
    <cellStyle name="Notitie 2 2 20" xfId="13549"/>
    <cellStyle name="Notitie 2 2 20 2" xfId="13550"/>
    <cellStyle name="Notitie 2 2 20 2 2" xfId="13551"/>
    <cellStyle name="Notitie 2 2 20 2 3" xfId="13552"/>
    <cellStyle name="Notitie 2 2 20 2 3 2" xfId="13553"/>
    <cellStyle name="Notitie 2 2 20 2 4" xfId="13554"/>
    <cellStyle name="Notitie 2 2 20 2 5" xfId="13555"/>
    <cellStyle name="Notitie 2 2 20 2 6" xfId="13556"/>
    <cellStyle name="Notitie 2 2 20 3" xfId="13557"/>
    <cellStyle name="Notitie 2 2 20 4" xfId="13558"/>
    <cellStyle name="Notitie 2 2 20 4 2" xfId="13559"/>
    <cellStyle name="Notitie 2 2 20 5" xfId="13560"/>
    <cellStyle name="Notitie 2 2 20 6" xfId="13561"/>
    <cellStyle name="Notitie 2 2 20 7" xfId="13562"/>
    <cellStyle name="Notitie 2 2 21" xfId="13563"/>
    <cellStyle name="Notitie 2 2 21 2" xfId="13564"/>
    <cellStyle name="Notitie 2 2 21 2 2" xfId="13565"/>
    <cellStyle name="Notitie 2 2 21 2 3" xfId="13566"/>
    <cellStyle name="Notitie 2 2 21 2 3 2" xfId="13567"/>
    <cellStyle name="Notitie 2 2 21 2 4" xfId="13568"/>
    <cellStyle name="Notitie 2 2 21 2 5" xfId="13569"/>
    <cellStyle name="Notitie 2 2 21 2 6" xfId="13570"/>
    <cellStyle name="Notitie 2 2 21 3" xfId="13571"/>
    <cellStyle name="Notitie 2 2 21 4" xfId="13572"/>
    <cellStyle name="Notitie 2 2 21 4 2" xfId="13573"/>
    <cellStyle name="Notitie 2 2 21 5" xfId="13574"/>
    <cellStyle name="Notitie 2 2 21 6" xfId="13575"/>
    <cellStyle name="Notitie 2 2 21 7" xfId="13576"/>
    <cellStyle name="Notitie 2 2 22" xfId="13577"/>
    <cellStyle name="Notitie 2 2 22 2" xfId="13578"/>
    <cellStyle name="Notitie 2 2 22 2 2" xfId="13579"/>
    <cellStyle name="Notitie 2 2 22 2 3" xfId="13580"/>
    <cellStyle name="Notitie 2 2 22 2 3 2" xfId="13581"/>
    <cellStyle name="Notitie 2 2 22 2 4" xfId="13582"/>
    <cellStyle name="Notitie 2 2 22 2 5" xfId="13583"/>
    <cellStyle name="Notitie 2 2 22 2 6" xfId="13584"/>
    <cellStyle name="Notitie 2 2 22 3" xfId="13585"/>
    <cellStyle name="Notitie 2 2 22 4" xfId="13586"/>
    <cellStyle name="Notitie 2 2 22 4 2" xfId="13587"/>
    <cellStyle name="Notitie 2 2 22 5" xfId="13588"/>
    <cellStyle name="Notitie 2 2 22 6" xfId="13589"/>
    <cellStyle name="Notitie 2 2 22 7" xfId="13590"/>
    <cellStyle name="Notitie 2 2 23" xfId="13591"/>
    <cellStyle name="Notitie 2 2 23 2" xfId="13592"/>
    <cellStyle name="Notitie 2 2 23 2 2" xfId="13593"/>
    <cellStyle name="Notitie 2 2 23 2 3" xfId="13594"/>
    <cellStyle name="Notitie 2 2 23 2 3 2" xfId="13595"/>
    <cellStyle name="Notitie 2 2 23 2 4" xfId="13596"/>
    <cellStyle name="Notitie 2 2 23 2 5" xfId="13597"/>
    <cellStyle name="Notitie 2 2 23 2 6" xfId="13598"/>
    <cellStyle name="Notitie 2 2 23 3" xfId="13599"/>
    <cellStyle name="Notitie 2 2 23 4" xfId="13600"/>
    <cellStyle name="Notitie 2 2 23 4 2" xfId="13601"/>
    <cellStyle name="Notitie 2 2 23 5" xfId="13602"/>
    <cellStyle name="Notitie 2 2 23 6" xfId="13603"/>
    <cellStyle name="Notitie 2 2 23 7" xfId="13604"/>
    <cellStyle name="Notitie 2 2 24" xfId="13605"/>
    <cellStyle name="Notitie 2 2 24 2" xfId="13606"/>
    <cellStyle name="Notitie 2 2 24 2 2" xfId="13607"/>
    <cellStyle name="Notitie 2 2 24 2 3" xfId="13608"/>
    <cellStyle name="Notitie 2 2 24 2 3 2" xfId="13609"/>
    <cellStyle name="Notitie 2 2 24 2 4" xfId="13610"/>
    <cellStyle name="Notitie 2 2 24 2 5" xfId="13611"/>
    <cellStyle name="Notitie 2 2 24 2 6" xfId="13612"/>
    <cellStyle name="Notitie 2 2 24 3" xfId="13613"/>
    <cellStyle name="Notitie 2 2 24 4" xfId="13614"/>
    <cellStyle name="Notitie 2 2 24 4 2" xfId="13615"/>
    <cellStyle name="Notitie 2 2 24 5" xfId="13616"/>
    <cellStyle name="Notitie 2 2 24 6" xfId="13617"/>
    <cellStyle name="Notitie 2 2 24 7" xfId="13618"/>
    <cellStyle name="Notitie 2 2 25" xfId="13619"/>
    <cellStyle name="Notitie 2 2 25 2" xfId="13620"/>
    <cellStyle name="Notitie 2 2 25 2 2" xfId="13621"/>
    <cellStyle name="Notitie 2 2 25 2 3" xfId="13622"/>
    <cellStyle name="Notitie 2 2 25 2 3 2" xfId="13623"/>
    <cellStyle name="Notitie 2 2 25 2 4" xfId="13624"/>
    <cellStyle name="Notitie 2 2 25 2 5" xfId="13625"/>
    <cellStyle name="Notitie 2 2 25 2 6" xfId="13626"/>
    <cellStyle name="Notitie 2 2 25 3" xfId="13627"/>
    <cellStyle name="Notitie 2 2 25 4" xfId="13628"/>
    <cellStyle name="Notitie 2 2 25 4 2" xfId="13629"/>
    <cellStyle name="Notitie 2 2 25 5" xfId="13630"/>
    <cellStyle name="Notitie 2 2 25 6" xfId="13631"/>
    <cellStyle name="Notitie 2 2 25 7" xfId="13632"/>
    <cellStyle name="Notitie 2 2 26" xfId="13633"/>
    <cellStyle name="Notitie 2 2 26 2" xfId="13634"/>
    <cellStyle name="Notitie 2 2 26 2 2" xfId="13635"/>
    <cellStyle name="Notitie 2 2 26 2 3" xfId="13636"/>
    <cellStyle name="Notitie 2 2 26 2 3 2" xfId="13637"/>
    <cellStyle name="Notitie 2 2 26 2 4" xfId="13638"/>
    <cellStyle name="Notitie 2 2 26 2 5" xfId="13639"/>
    <cellStyle name="Notitie 2 2 26 2 6" xfId="13640"/>
    <cellStyle name="Notitie 2 2 26 3" xfId="13641"/>
    <cellStyle name="Notitie 2 2 26 4" xfId="13642"/>
    <cellStyle name="Notitie 2 2 26 4 2" xfId="13643"/>
    <cellStyle name="Notitie 2 2 26 5" xfId="13644"/>
    <cellStyle name="Notitie 2 2 26 6" xfId="13645"/>
    <cellStyle name="Notitie 2 2 26 7" xfId="13646"/>
    <cellStyle name="Notitie 2 2 27" xfId="13647"/>
    <cellStyle name="Notitie 2 2 27 2" xfId="13648"/>
    <cellStyle name="Notitie 2 2 27 2 2" xfId="13649"/>
    <cellStyle name="Notitie 2 2 27 2 3" xfId="13650"/>
    <cellStyle name="Notitie 2 2 27 2 3 2" xfId="13651"/>
    <cellStyle name="Notitie 2 2 27 2 4" xfId="13652"/>
    <cellStyle name="Notitie 2 2 27 2 5" xfId="13653"/>
    <cellStyle name="Notitie 2 2 27 2 6" xfId="13654"/>
    <cellStyle name="Notitie 2 2 27 3" xfId="13655"/>
    <cellStyle name="Notitie 2 2 27 4" xfId="13656"/>
    <cellStyle name="Notitie 2 2 27 4 2" xfId="13657"/>
    <cellStyle name="Notitie 2 2 27 5" xfId="13658"/>
    <cellStyle name="Notitie 2 2 27 6" xfId="13659"/>
    <cellStyle name="Notitie 2 2 27 7" xfId="13660"/>
    <cellStyle name="Notitie 2 2 28" xfId="13661"/>
    <cellStyle name="Notitie 2 2 28 2" xfId="13662"/>
    <cellStyle name="Notitie 2 2 28 2 2" xfId="13663"/>
    <cellStyle name="Notitie 2 2 28 2 3" xfId="13664"/>
    <cellStyle name="Notitie 2 2 28 2 3 2" xfId="13665"/>
    <cellStyle name="Notitie 2 2 28 2 4" xfId="13666"/>
    <cellStyle name="Notitie 2 2 28 2 5" xfId="13667"/>
    <cellStyle name="Notitie 2 2 28 2 6" xfId="13668"/>
    <cellStyle name="Notitie 2 2 28 3" xfId="13669"/>
    <cellStyle name="Notitie 2 2 28 4" xfId="13670"/>
    <cellStyle name="Notitie 2 2 28 4 2" xfId="13671"/>
    <cellStyle name="Notitie 2 2 28 5" xfId="13672"/>
    <cellStyle name="Notitie 2 2 28 6" xfId="13673"/>
    <cellStyle name="Notitie 2 2 28 7" xfId="13674"/>
    <cellStyle name="Notitie 2 2 29" xfId="13675"/>
    <cellStyle name="Notitie 2 2 29 2" xfId="13676"/>
    <cellStyle name="Notitie 2 2 29 2 2" xfId="13677"/>
    <cellStyle name="Notitie 2 2 29 2 3" xfId="13678"/>
    <cellStyle name="Notitie 2 2 29 2 3 2" xfId="13679"/>
    <cellStyle name="Notitie 2 2 29 2 4" xfId="13680"/>
    <cellStyle name="Notitie 2 2 29 2 5" xfId="13681"/>
    <cellStyle name="Notitie 2 2 29 2 6" xfId="13682"/>
    <cellStyle name="Notitie 2 2 29 3" xfId="13683"/>
    <cellStyle name="Notitie 2 2 29 4" xfId="13684"/>
    <cellStyle name="Notitie 2 2 29 4 2" xfId="13685"/>
    <cellStyle name="Notitie 2 2 29 5" xfId="13686"/>
    <cellStyle name="Notitie 2 2 29 6" xfId="13687"/>
    <cellStyle name="Notitie 2 2 29 7" xfId="13688"/>
    <cellStyle name="Notitie 2 2 3" xfId="13689"/>
    <cellStyle name="Notitie 2 2 3 2" xfId="13690"/>
    <cellStyle name="Notitie 2 2 3 2 2" xfId="13691"/>
    <cellStyle name="Notitie 2 2 3 2 3" xfId="13692"/>
    <cellStyle name="Notitie 2 2 3 2 3 2" xfId="13693"/>
    <cellStyle name="Notitie 2 2 3 2 4" xfId="13694"/>
    <cellStyle name="Notitie 2 2 3 2 5" xfId="13695"/>
    <cellStyle name="Notitie 2 2 3 2 6" xfId="13696"/>
    <cellStyle name="Notitie 2 2 3 3" xfId="13697"/>
    <cellStyle name="Notitie 2 2 3 4" xfId="13698"/>
    <cellStyle name="Notitie 2 2 3 4 2" xfId="13699"/>
    <cellStyle name="Notitie 2 2 3 5" xfId="13700"/>
    <cellStyle name="Notitie 2 2 3 6" xfId="13701"/>
    <cellStyle name="Notitie 2 2 3 7" xfId="13702"/>
    <cellStyle name="Notitie 2 2 30" xfId="13703"/>
    <cellStyle name="Notitie 2 2 30 2" xfId="13704"/>
    <cellStyle name="Notitie 2 2 30 2 2" xfId="13705"/>
    <cellStyle name="Notitie 2 2 30 2 3" xfId="13706"/>
    <cellStyle name="Notitie 2 2 30 2 3 2" xfId="13707"/>
    <cellStyle name="Notitie 2 2 30 2 4" xfId="13708"/>
    <cellStyle name="Notitie 2 2 30 2 5" xfId="13709"/>
    <cellStyle name="Notitie 2 2 30 2 6" xfId="13710"/>
    <cellStyle name="Notitie 2 2 30 3" xfId="13711"/>
    <cellStyle name="Notitie 2 2 30 4" xfId="13712"/>
    <cellStyle name="Notitie 2 2 30 4 2" xfId="13713"/>
    <cellStyle name="Notitie 2 2 30 5" xfId="13714"/>
    <cellStyle name="Notitie 2 2 30 6" xfId="13715"/>
    <cellStyle name="Notitie 2 2 30 7" xfId="13716"/>
    <cellStyle name="Notitie 2 2 31" xfId="13717"/>
    <cellStyle name="Notitie 2 2 31 2" xfId="13718"/>
    <cellStyle name="Notitie 2 2 31 2 2" xfId="13719"/>
    <cellStyle name="Notitie 2 2 31 2 3" xfId="13720"/>
    <cellStyle name="Notitie 2 2 31 2 3 2" xfId="13721"/>
    <cellStyle name="Notitie 2 2 31 2 4" xfId="13722"/>
    <cellStyle name="Notitie 2 2 31 2 5" xfId="13723"/>
    <cellStyle name="Notitie 2 2 31 2 6" xfId="13724"/>
    <cellStyle name="Notitie 2 2 31 3" xfId="13725"/>
    <cellStyle name="Notitie 2 2 31 4" xfId="13726"/>
    <cellStyle name="Notitie 2 2 31 4 2" xfId="13727"/>
    <cellStyle name="Notitie 2 2 31 5" xfId="13728"/>
    <cellStyle name="Notitie 2 2 31 6" xfId="13729"/>
    <cellStyle name="Notitie 2 2 31 7" xfId="13730"/>
    <cellStyle name="Notitie 2 2 32" xfId="13731"/>
    <cellStyle name="Notitie 2 2 32 2" xfId="13732"/>
    <cellStyle name="Notitie 2 2 32 2 2" xfId="13733"/>
    <cellStyle name="Notitie 2 2 32 2 3" xfId="13734"/>
    <cellStyle name="Notitie 2 2 32 2 3 2" xfId="13735"/>
    <cellStyle name="Notitie 2 2 32 2 4" xfId="13736"/>
    <cellStyle name="Notitie 2 2 32 2 5" xfId="13737"/>
    <cellStyle name="Notitie 2 2 32 2 6" xfId="13738"/>
    <cellStyle name="Notitie 2 2 32 3" xfId="13739"/>
    <cellStyle name="Notitie 2 2 32 4" xfId="13740"/>
    <cellStyle name="Notitie 2 2 32 4 2" xfId="13741"/>
    <cellStyle name="Notitie 2 2 32 5" xfId="13742"/>
    <cellStyle name="Notitie 2 2 32 6" xfId="13743"/>
    <cellStyle name="Notitie 2 2 32 7" xfId="13744"/>
    <cellStyle name="Notitie 2 2 33" xfId="13745"/>
    <cellStyle name="Notitie 2 2 33 2" xfId="13746"/>
    <cellStyle name="Notitie 2 2 33 2 2" xfId="13747"/>
    <cellStyle name="Notitie 2 2 33 2 3" xfId="13748"/>
    <cellStyle name="Notitie 2 2 33 2 3 2" xfId="13749"/>
    <cellStyle name="Notitie 2 2 33 2 4" xfId="13750"/>
    <cellStyle name="Notitie 2 2 33 2 5" xfId="13751"/>
    <cellStyle name="Notitie 2 2 33 2 6" xfId="13752"/>
    <cellStyle name="Notitie 2 2 33 3" xfId="13753"/>
    <cellStyle name="Notitie 2 2 33 4" xfId="13754"/>
    <cellStyle name="Notitie 2 2 33 4 2" xfId="13755"/>
    <cellStyle name="Notitie 2 2 33 5" xfId="13756"/>
    <cellStyle name="Notitie 2 2 33 6" xfId="13757"/>
    <cellStyle name="Notitie 2 2 33 7" xfId="13758"/>
    <cellStyle name="Notitie 2 2 34" xfId="13759"/>
    <cellStyle name="Notitie 2 2 34 2" xfId="13760"/>
    <cellStyle name="Notitie 2 2 34 2 2" xfId="13761"/>
    <cellStyle name="Notitie 2 2 34 2 3" xfId="13762"/>
    <cellStyle name="Notitie 2 2 34 2 3 2" xfId="13763"/>
    <cellStyle name="Notitie 2 2 34 2 4" xfId="13764"/>
    <cellStyle name="Notitie 2 2 34 2 5" xfId="13765"/>
    <cellStyle name="Notitie 2 2 34 2 6" xfId="13766"/>
    <cellStyle name="Notitie 2 2 34 3" xfId="13767"/>
    <cellStyle name="Notitie 2 2 34 4" xfId="13768"/>
    <cellStyle name="Notitie 2 2 34 4 2" xfId="13769"/>
    <cellStyle name="Notitie 2 2 34 5" xfId="13770"/>
    <cellStyle name="Notitie 2 2 34 6" xfId="13771"/>
    <cellStyle name="Notitie 2 2 34 7" xfId="13772"/>
    <cellStyle name="Notitie 2 2 35" xfId="13773"/>
    <cellStyle name="Notitie 2 2 35 2" xfId="13774"/>
    <cellStyle name="Notitie 2 2 35 2 2" xfId="13775"/>
    <cellStyle name="Notitie 2 2 35 2 3" xfId="13776"/>
    <cellStyle name="Notitie 2 2 35 2 3 2" xfId="13777"/>
    <cellStyle name="Notitie 2 2 35 2 4" xfId="13778"/>
    <cellStyle name="Notitie 2 2 35 2 5" xfId="13779"/>
    <cellStyle name="Notitie 2 2 35 2 6" xfId="13780"/>
    <cellStyle name="Notitie 2 2 35 3" xfId="13781"/>
    <cellStyle name="Notitie 2 2 35 4" xfId="13782"/>
    <cellStyle name="Notitie 2 2 35 4 2" xfId="13783"/>
    <cellStyle name="Notitie 2 2 35 5" xfId="13784"/>
    <cellStyle name="Notitie 2 2 35 6" xfId="13785"/>
    <cellStyle name="Notitie 2 2 35 7" xfId="13786"/>
    <cellStyle name="Notitie 2 2 36" xfId="13787"/>
    <cellStyle name="Notitie 2 2 36 2" xfId="13788"/>
    <cellStyle name="Notitie 2 2 36 2 2" xfId="13789"/>
    <cellStyle name="Notitie 2 2 36 2 3" xfId="13790"/>
    <cellStyle name="Notitie 2 2 36 2 3 2" xfId="13791"/>
    <cellStyle name="Notitie 2 2 36 2 4" xfId="13792"/>
    <cellStyle name="Notitie 2 2 36 2 5" xfId="13793"/>
    <cellStyle name="Notitie 2 2 36 2 6" xfId="13794"/>
    <cellStyle name="Notitie 2 2 36 3" xfId="13795"/>
    <cellStyle name="Notitie 2 2 36 4" xfId="13796"/>
    <cellStyle name="Notitie 2 2 36 4 2" xfId="13797"/>
    <cellStyle name="Notitie 2 2 36 5" xfId="13798"/>
    <cellStyle name="Notitie 2 2 36 6" xfId="13799"/>
    <cellStyle name="Notitie 2 2 36 7" xfId="13800"/>
    <cellStyle name="Notitie 2 2 37" xfId="13801"/>
    <cellStyle name="Notitie 2 2 37 2" xfId="13802"/>
    <cellStyle name="Notitie 2 2 37 2 2" xfId="13803"/>
    <cellStyle name="Notitie 2 2 37 2 3" xfId="13804"/>
    <cellStyle name="Notitie 2 2 37 2 3 2" xfId="13805"/>
    <cellStyle name="Notitie 2 2 37 2 4" xfId="13806"/>
    <cellStyle name="Notitie 2 2 37 2 5" xfId="13807"/>
    <cellStyle name="Notitie 2 2 37 2 6" xfId="13808"/>
    <cellStyle name="Notitie 2 2 37 3" xfId="13809"/>
    <cellStyle name="Notitie 2 2 37 4" xfId="13810"/>
    <cellStyle name="Notitie 2 2 37 4 2" xfId="13811"/>
    <cellStyle name="Notitie 2 2 37 5" xfId="13812"/>
    <cellStyle name="Notitie 2 2 37 6" xfId="13813"/>
    <cellStyle name="Notitie 2 2 37 7" xfId="13814"/>
    <cellStyle name="Notitie 2 2 38" xfId="13815"/>
    <cellStyle name="Notitie 2 2 38 2" xfId="13816"/>
    <cellStyle name="Notitie 2 2 38 2 2" xfId="13817"/>
    <cellStyle name="Notitie 2 2 38 2 3" xfId="13818"/>
    <cellStyle name="Notitie 2 2 38 2 3 2" xfId="13819"/>
    <cellStyle name="Notitie 2 2 38 2 4" xfId="13820"/>
    <cellStyle name="Notitie 2 2 38 2 5" xfId="13821"/>
    <cellStyle name="Notitie 2 2 38 2 6" xfId="13822"/>
    <cellStyle name="Notitie 2 2 38 3" xfId="13823"/>
    <cellStyle name="Notitie 2 2 38 4" xfId="13824"/>
    <cellStyle name="Notitie 2 2 38 4 2" xfId="13825"/>
    <cellStyle name="Notitie 2 2 38 5" xfId="13826"/>
    <cellStyle name="Notitie 2 2 38 6" xfId="13827"/>
    <cellStyle name="Notitie 2 2 38 7" xfId="13828"/>
    <cellStyle name="Notitie 2 2 39" xfId="13829"/>
    <cellStyle name="Notitie 2 2 39 2" xfId="13830"/>
    <cellStyle name="Notitie 2 2 39 2 2" xfId="13831"/>
    <cellStyle name="Notitie 2 2 39 2 3" xfId="13832"/>
    <cellStyle name="Notitie 2 2 39 2 3 2" xfId="13833"/>
    <cellStyle name="Notitie 2 2 39 2 4" xfId="13834"/>
    <cellStyle name="Notitie 2 2 39 2 5" xfId="13835"/>
    <cellStyle name="Notitie 2 2 39 2 6" xfId="13836"/>
    <cellStyle name="Notitie 2 2 39 3" xfId="13837"/>
    <cellStyle name="Notitie 2 2 39 4" xfId="13838"/>
    <cellStyle name="Notitie 2 2 39 4 2" xfId="13839"/>
    <cellStyle name="Notitie 2 2 39 5" xfId="13840"/>
    <cellStyle name="Notitie 2 2 39 6" xfId="13841"/>
    <cellStyle name="Notitie 2 2 39 7" xfId="13842"/>
    <cellStyle name="Notitie 2 2 4" xfId="13843"/>
    <cellStyle name="Notitie 2 2 4 2" xfId="13844"/>
    <cellStyle name="Notitie 2 2 4 2 2" xfId="13845"/>
    <cellStyle name="Notitie 2 2 4 2 3" xfId="13846"/>
    <cellStyle name="Notitie 2 2 4 2 3 2" xfId="13847"/>
    <cellStyle name="Notitie 2 2 4 2 4" xfId="13848"/>
    <cellStyle name="Notitie 2 2 4 2 5" xfId="13849"/>
    <cellStyle name="Notitie 2 2 4 2 6" xfId="13850"/>
    <cellStyle name="Notitie 2 2 4 3" xfId="13851"/>
    <cellStyle name="Notitie 2 2 4 4" xfId="13852"/>
    <cellStyle name="Notitie 2 2 4 4 2" xfId="13853"/>
    <cellStyle name="Notitie 2 2 4 5" xfId="13854"/>
    <cellStyle name="Notitie 2 2 4 6" xfId="13855"/>
    <cellStyle name="Notitie 2 2 4 7" xfId="13856"/>
    <cellStyle name="Notitie 2 2 40" xfId="13857"/>
    <cellStyle name="Notitie 2 2 40 2" xfId="13858"/>
    <cellStyle name="Notitie 2 2 40 2 2" xfId="13859"/>
    <cellStyle name="Notitie 2 2 40 2 3" xfId="13860"/>
    <cellStyle name="Notitie 2 2 40 2 3 2" xfId="13861"/>
    <cellStyle name="Notitie 2 2 40 2 4" xfId="13862"/>
    <cellStyle name="Notitie 2 2 40 2 5" xfId="13863"/>
    <cellStyle name="Notitie 2 2 40 2 6" xfId="13864"/>
    <cellStyle name="Notitie 2 2 40 3" xfId="13865"/>
    <cellStyle name="Notitie 2 2 40 4" xfId="13866"/>
    <cellStyle name="Notitie 2 2 40 4 2" xfId="13867"/>
    <cellStyle name="Notitie 2 2 40 5" xfId="13868"/>
    <cellStyle name="Notitie 2 2 40 6" xfId="13869"/>
    <cellStyle name="Notitie 2 2 40 7" xfId="13870"/>
    <cellStyle name="Notitie 2 2 41" xfId="13871"/>
    <cellStyle name="Notitie 2 2 41 2" xfId="13872"/>
    <cellStyle name="Notitie 2 2 41 2 2" xfId="13873"/>
    <cellStyle name="Notitie 2 2 41 2 3" xfId="13874"/>
    <cellStyle name="Notitie 2 2 41 2 3 2" xfId="13875"/>
    <cellStyle name="Notitie 2 2 41 2 4" xfId="13876"/>
    <cellStyle name="Notitie 2 2 41 2 5" xfId="13877"/>
    <cellStyle name="Notitie 2 2 41 2 6" xfId="13878"/>
    <cellStyle name="Notitie 2 2 41 3" xfId="13879"/>
    <cellStyle name="Notitie 2 2 41 4" xfId="13880"/>
    <cellStyle name="Notitie 2 2 41 4 2" xfId="13881"/>
    <cellStyle name="Notitie 2 2 41 5" xfId="13882"/>
    <cellStyle name="Notitie 2 2 41 6" xfId="13883"/>
    <cellStyle name="Notitie 2 2 41 7" xfId="13884"/>
    <cellStyle name="Notitie 2 2 42" xfId="13885"/>
    <cellStyle name="Notitie 2 2 42 2" xfId="13886"/>
    <cellStyle name="Notitie 2 2 42 2 2" xfId="13887"/>
    <cellStyle name="Notitie 2 2 42 2 3" xfId="13888"/>
    <cellStyle name="Notitie 2 2 42 2 3 2" xfId="13889"/>
    <cellStyle name="Notitie 2 2 42 2 4" xfId="13890"/>
    <cellStyle name="Notitie 2 2 42 2 5" xfId="13891"/>
    <cellStyle name="Notitie 2 2 42 2 6" xfId="13892"/>
    <cellStyle name="Notitie 2 2 42 3" xfId="13893"/>
    <cellStyle name="Notitie 2 2 42 4" xfId="13894"/>
    <cellStyle name="Notitie 2 2 42 4 2" xfId="13895"/>
    <cellStyle name="Notitie 2 2 42 5" xfId="13896"/>
    <cellStyle name="Notitie 2 2 42 6" xfId="13897"/>
    <cellStyle name="Notitie 2 2 42 7" xfId="13898"/>
    <cellStyle name="Notitie 2 2 43" xfId="13899"/>
    <cellStyle name="Notitie 2 2 43 2" xfId="13900"/>
    <cellStyle name="Notitie 2 2 43 2 2" xfId="13901"/>
    <cellStyle name="Notitie 2 2 43 2 3" xfId="13902"/>
    <cellStyle name="Notitie 2 2 43 2 3 2" xfId="13903"/>
    <cellStyle name="Notitie 2 2 43 2 4" xfId="13904"/>
    <cellStyle name="Notitie 2 2 43 2 5" xfId="13905"/>
    <cellStyle name="Notitie 2 2 43 2 6" xfId="13906"/>
    <cellStyle name="Notitie 2 2 43 3" xfId="13907"/>
    <cellStyle name="Notitie 2 2 43 4" xfId="13908"/>
    <cellStyle name="Notitie 2 2 43 4 2" xfId="13909"/>
    <cellStyle name="Notitie 2 2 43 5" xfId="13910"/>
    <cellStyle name="Notitie 2 2 43 6" xfId="13911"/>
    <cellStyle name="Notitie 2 2 43 7" xfId="13912"/>
    <cellStyle name="Notitie 2 2 44" xfId="13913"/>
    <cellStyle name="Notitie 2 2 44 2" xfId="13914"/>
    <cellStyle name="Notitie 2 2 44 2 2" xfId="13915"/>
    <cellStyle name="Notitie 2 2 44 2 3" xfId="13916"/>
    <cellStyle name="Notitie 2 2 44 2 3 2" xfId="13917"/>
    <cellStyle name="Notitie 2 2 44 2 4" xfId="13918"/>
    <cellStyle name="Notitie 2 2 44 2 5" xfId="13919"/>
    <cellStyle name="Notitie 2 2 44 2 6" xfId="13920"/>
    <cellStyle name="Notitie 2 2 44 3" xfId="13921"/>
    <cellStyle name="Notitie 2 2 44 4" xfId="13922"/>
    <cellStyle name="Notitie 2 2 44 4 2" xfId="13923"/>
    <cellStyle name="Notitie 2 2 44 5" xfId="13924"/>
    <cellStyle name="Notitie 2 2 44 6" xfId="13925"/>
    <cellStyle name="Notitie 2 2 44 7" xfId="13926"/>
    <cellStyle name="Notitie 2 2 45" xfId="13927"/>
    <cellStyle name="Notitie 2 2 45 2" xfId="13928"/>
    <cellStyle name="Notitie 2 2 45 2 2" xfId="13929"/>
    <cellStyle name="Notitie 2 2 45 2 3" xfId="13930"/>
    <cellStyle name="Notitie 2 2 45 2 3 2" xfId="13931"/>
    <cellStyle name="Notitie 2 2 45 2 4" xfId="13932"/>
    <cellStyle name="Notitie 2 2 45 2 5" xfId="13933"/>
    <cellStyle name="Notitie 2 2 45 2 6" xfId="13934"/>
    <cellStyle name="Notitie 2 2 45 3" xfId="13935"/>
    <cellStyle name="Notitie 2 2 45 4" xfId="13936"/>
    <cellStyle name="Notitie 2 2 45 4 2" xfId="13937"/>
    <cellStyle name="Notitie 2 2 45 5" xfId="13938"/>
    <cellStyle name="Notitie 2 2 45 6" xfId="13939"/>
    <cellStyle name="Notitie 2 2 45 7" xfId="13940"/>
    <cellStyle name="Notitie 2 2 46" xfId="13941"/>
    <cellStyle name="Notitie 2 2 46 2" xfId="13942"/>
    <cellStyle name="Notitie 2 2 46 2 2" xfId="13943"/>
    <cellStyle name="Notitie 2 2 46 2 3" xfId="13944"/>
    <cellStyle name="Notitie 2 2 46 2 3 2" xfId="13945"/>
    <cellStyle name="Notitie 2 2 46 2 4" xfId="13946"/>
    <cellStyle name="Notitie 2 2 46 2 5" xfId="13947"/>
    <cellStyle name="Notitie 2 2 46 2 6" xfId="13948"/>
    <cellStyle name="Notitie 2 2 46 3" xfId="13949"/>
    <cellStyle name="Notitie 2 2 46 4" xfId="13950"/>
    <cellStyle name="Notitie 2 2 46 4 2" xfId="13951"/>
    <cellStyle name="Notitie 2 2 46 5" xfId="13952"/>
    <cellStyle name="Notitie 2 2 46 6" xfId="13953"/>
    <cellStyle name="Notitie 2 2 46 7" xfId="13954"/>
    <cellStyle name="Notitie 2 2 47" xfId="13955"/>
    <cellStyle name="Notitie 2 2 47 2" xfId="13956"/>
    <cellStyle name="Notitie 2 2 47 2 2" xfId="13957"/>
    <cellStyle name="Notitie 2 2 47 2 3" xfId="13958"/>
    <cellStyle name="Notitie 2 2 47 2 3 2" xfId="13959"/>
    <cellStyle name="Notitie 2 2 47 2 4" xfId="13960"/>
    <cellStyle name="Notitie 2 2 47 2 5" xfId="13961"/>
    <cellStyle name="Notitie 2 2 47 2 6" xfId="13962"/>
    <cellStyle name="Notitie 2 2 47 3" xfId="13963"/>
    <cellStyle name="Notitie 2 2 47 4" xfId="13964"/>
    <cellStyle name="Notitie 2 2 47 4 2" xfId="13965"/>
    <cellStyle name="Notitie 2 2 47 5" xfId="13966"/>
    <cellStyle name="Notitie 2 2 47 6" xfId="13967"/>
    <cellStyle name="Notitie 2 2 47 7" xfId="13968"/>
    <cellStyle name="Notitie 2 2 48" xfId="13969"/>
    <cellStyle name="Notitie 2 2 48 2" xfId="13970"/>
    <cellStyle name="Notitie 2 2 48 2 2" xfId="13971"/>
    <cellStyle name="Notitie 2 2 48 2 3" xfId="13972"/>
    <cellStyle name="Notitie 2 2 48 2 3 2" xfId="13973"/>
    <cellStyle name="Notitie 2 2 48 2 4" xfId="13974"/>
    <cellStyle name="Notitie 2 2 48 2 5" xfId="13975"/>
    <cellStyle name="Notitie 2 2 48 2 6" xfId="13976"/>
    <cellStyle name="Notitie 2 2 48 3" xfId="13977"/>
    <cellStyle name="Notitie 2 2 48 4" xfId="13978"/>
    <cellStyle name="Notitie 2 2 48 4 2" xfId="13979"/>
    <cellStyle name="Notitie 2 2 48 5" xfId="13980"/>
    <cellStyle name="Notitie 2 2 48 6" xfId="13981"/>
    <cellStyle name="Notitie 2 2 48 7" xfId="13982"/>
    <cellStyle name="Notitie 2 2 49" xfId="13983"/>
    <cellStyle name="Notitie 2 2 49 2" xfId="13984"/>
    <cellStyle name="Notitie 2 2 49 2 2" xfId="13985"/>
    <cellStyle name="Notitie 2 2 49 2 3" xfId="13986"/>
    <cellStyle name="Notitie 2 2 49 2 3 2" xfId="13987"/>
    <cellStyle name="Notitie 2 2 49 2 4" xfId="13988"/>
    <cellStyle name="Notitie 2 2 49 2 5" xfId="13989"/>
    <cellStyle name="Notitie 2 2 49 2 6" xfId="13990"/>
    <cellStyle name="Notitie 2 2 49 3" xfId="13991"/>
    <cellStyle name="Notitie 2 2 49 4" xfId="13992"/>
    <cellStyle name="Notitie 2 2 49 4 2" xfId="13993"/>
    <cellStyle name="Notitie 2 2 49 5" xfId="13994"/>
    <cellStyle name="Notitie 2 2 49 6" xfId="13995"/>
    <cellStyle name="Notitie 2 2 49 7" xfId="13996"/>
    <cellStyle name="Notitie 2 2 5" xfId="13997"/>
    <cellStyle name="Notitie 2 2 5 2" xfId="13998"/>
    <cellStyle name="Notitie 2 2 5 2 2" xfId="13999"/>
    <cellStyle name="Notitie 2 2 5 2 3" xfId="14000"/>
    <cellStyle name="Notitie 2 2 5 2 3 2" xfId="14001"/>
    <cellStyle name="Notitie 2 2 5 2 4" xfId="14002"/>
    <cellStyle name="Notitie 2 2 5 2 5" xfId="14003"/>
    <cellStyle name="Notitie 2 2 5 2 6" xfId="14004"/>
    <cellStyle name="Notitie 2 2 5 3" xfId="14005"/>
    <cellStyle name="Notitie 2 2 5 4" xfId="14006"/>
    <cellStyle name="Notitie 2 2 5 4 2" xfId="14007"/>
    <cellStyle name="Notitie 2 2 5 5" xfId="14008"/>
    <cellStyle name="Notitie 2 2 5 6" xfId="14009"/>
    <cellStyle name="Notitie 2 2 5 7" xfId="14010"/>
    <cellStyle name="Notitie 2 2 50" xfId="14011"/>
    <cellStyle name="Notitie 2 2 50 2" xfId="14012"/>
    <cellStyle name="Notitie 2 2 50 2 2" xfId="14013"/>
    <cellStyle name="Notitie 2 2 50 2 3" xfId="14014"/>
    <cellStyle name="Notitie 2 2 50 2 3 2" xfId="14015"/>
    <cellStyle name="Notitie 2 2 50 2 4" xfId="14016"/>
    <cellStyle name="Notitie 2 2 50 2 5" xfId="14017"/>
    <cellStyle name="Notitie 2 2 50 2 6" xfId="14018"/>
    <cellStyle name="Notitie 2 2 50 3" xfId="14019"/>
    <cellStyle name="Notitie 2 2 50 4" xfId="14020"/>
    <cellStyle name="Notitie 2 2 50 4 2" xfId="14021"/>
    <cellStyle name="Notitie 2 2 50 5" xfId="14022"/>
    <cellStyle name="Notitie 2 2 50 6" xfId="14023"/>
    <cellStyle name="Notitie 2 2 50 7" xfId="14024"/>
    <cellStyle name="Notitie 2 2 51" xfId="14025"/>
    <cellStyle name="Notitie 2 2 51 2" xfId="14026"/>
    <cellStyle name="Notitie 2 2 51 2 2" xfId="14027"/>
    <cellStyle name="Notitie 2 2 51 2 3" xfId="14028"/>
    <cellStyle name="Notitie 2 2 51 2 3 2" xfId="14029"/>
    <cellStyle name="Notitie 2 2 51 2 4" xfId="14030"/>
    <cellStyle name="Notitie 2 2 51 2 5" xfId="14031"/>
    <cellStyle name="Notitie 2 2 51 2 6" xfId="14032"/>
    <cellStyle name="Notitie 2 2 51 3" xfId="14033"/>
    <cellStyle name="Notitie 2 2 51 4" xfId="14034"/>
    <cellStyle name="Notitie 2 2 51 4 2" xfId="14035"/>
    <cellStyle name="Notitie 2 2 51 5" xfId="14036"/>
    <cellStyle name="Notitie 2 2 51 6" xfId="14037"/>
    <cellStyle name="Notitie 2 2 51 7" xfId="14038"/>
    <cellStyle name="Notitie 2 2 52" xfId="14039"/>
    <cellStyle name="Notitie 2 2 52 2" xfId="14040"/>
    <cellStyle name="Notitie 2 2 52 2 2" xfId="14041"/>
    <cellStyle name="Notitie 2 2 52 2 3" xfId="14042"/>
    <cellStyle name="Notitie 2 2 52 2 3 2" xfId="14043"/>
    <cellStyle name="Notitie 2 2 52 2 4" xfId="14044"/>
    <cellStyle name="Notitie 2 2 52 2 5" xfId="14045"/>
    <cellStyle name="Notitie 2 2 52 2 6" xfId="14046"/>
    <cellStyle name="Notitie 2 2 52 3" xfId="14047"/>
    <cellStyle name="Notitie 2 2 52 4" xfId="14048"/>
    <cellStyle name="Notitie 2 2 52 4 2" xfId="14049"/>
    <cellStyle name="Notitie 2 2 52 5" xfId="14050"/>
    <cellStyle name="Notitie 2 2 52 6" xfId="14051"/>
    <cellStyle name="Notitie 2 2 52 7" xfId="14052"/>
    <cellStyle name="Notitie 2 2 53" xfId="14053"/>
    <cellStyle name="Notitie 2 2 53 2" xfId="14054"/>
    <cellStyle name="Notitie 2 2 53 2 2" xfId="14055"/>
    <cellStyle name="Notitie 2 2 53 2 3" xfId="14056"/>
    <cellStyle name="Notitie 2 2 53 2 3 2" xfId="14057"/>
    <cellStyle name="Notitie 2 2 53 2 4" xfId="14058"/>
    <cellStyle name="Notitie 2 2 53 2 5" xfId="14059"/>
    <cellStyle name="Notitie 2 2 53 2 6" xfId="14060"/>
    <cellStyle name="Notitie 2 2 53 3" xfId="14061"/>
    <cellStyle name="Notitie 2 2 53 4" xfId="14062"/>
    <cellStyle name="Notitie 2 2 53 4 2" xfId="14063"/>
    <cellStyle name="Notitie 2 2 53 5" xfId="14064"/>
    <cellStyle name="Notitie 2 2 53 6" xfId="14065"/>
    <cellStyle name="Notitie 2 2 53 7" xfId="14066"/>
    <cellStyle name="Notitie 2 2 54" xfId="14067"/>
    <cellStyle name="Notitie 2 2 54 2" xfId="14068"/>
    <cellStyle name="Notitie 2 2 54 2 2" xfId="14069"/>
    <cellStyle name="Notitie 2 2 54 2 3" xfId="14070"/>
    <cellStyle name="Notitie 2 2 54 2 3 2" xfId="14071"/>
    <cellStyle name="Notitie 2 2 54 2 4" xfId="14072"/>
    <cellStyle name="Notitie 2 2 54 2 5" xfId="14073"/>
    <cellStyle name="Notitie 2 2 54 2 6" xfId="14074"/>
    <cellStyle name="Notitie 2 2 54 3" xfId="14075"/>
    <cellStyle name="Notitie 2 2 54 4" xfId="14076"/>
    <cellStyle name="Notitie 2 2 54 4 2" xfId="14077"/>
    <cellStyle name="Notitie 2 2 54 5" xfId="14078"/>
    <cellStyle name="Notitie 2 2 54 6" xfId="14079"/>
    <cellStyle name="Notitie 2 2 54 7" xfId="14080"/>
    <cellStyle name="Notitie 2 2 55" xfId="14081"/>
    <cellStyle name="Notitie 2 2 55 2" xfId="14082"/>
    <cellStyle name="Notitie 2 2 55 2 2" xfId="14083"/>
    <cellStyle name="Notitie 2 2 55 2 3" xfId="14084"/>
    <cellStyle name="Notitie 2 2 55 2 3 2" xfId="14085"/>
    <cellStyle name="Notitie 2 2 55 2 4" xfId="14086"/>
    <cellStyle name="Notitie 2 2 55 2 5" xfId="14087"/>
    <cellStyle name="Notitie 2 2 55 2 6" xfId="14088"/>
    <cellStyle name="Notitie 2 2 55 3" xfId="14089"/>
    <cellStyle name="Notitie 2 2 55 4" xfId="14090"/>
    <cellStyle name="Notitie 2 2 55 4 2" xfId="14091"/>
    <cellStyle name="Notitie 2 2 55 5" xfId="14092"/>
    <cellStyle name="Notitie 2 2 55 6" xfId="14093"/>
    <cellStyle name="Notitie 2 2 55 7" xfId="14094"/>
    <cellStyle name="Notitie 2 2 56" xfId="14095"/>
    <cellStyle name="Notitie 2 2 56 2" xfId="14096"/>
    <cellStyle name="Notitie 2 2 56 2 2" xfId="14097"/>
    <cellStyle name="Notitie 2 2 56 2 3" xfId="14098"/>
    <cellStyle name="Notitie 2 2 56 2 3 2" xfId="14099"/>
    <cellStyle name="Notitie 2 2 56 2 4" xfId="14100"/>
    <cellStyle name="Notitie 2 2 56 2 5" xfId="14101"/>
    <cellStyle name="Notitie 2 2 56 2 6" xfId="14102"/>
    <cellStyle name="Notitie 2 2 56 3" xfId="14103"/>
    <cellStyle name="Notitie 2 2 56 4" xfId="14104"/>
    <cellStyle name="Notitie 2 2 56 4 2" xfId="14105"/>
    <cellStyle name="Notitie 2 2 56 5" xfId="14106"/>
    <cellStyle name="Notitie 2 2 56 6" xfId="14107"/>
    <cellStyle name="Notitie 2 2 56 7" xfId="14108"/>
    <cellStyle name="Notitie 2 2 57" xfId="14109"/>
    <cellStyle name="Notitie 2 2 57 2" xfId="14110"/>
    <cellStyle name="Notitie 2 2 57 2 2" xfId="14111"/>
    <cellStyle name="Notitie 2 2 57 2 3" xfId="14112"/>
    <cellStyle name="Notitie 2 2 57 2 3 2" xfId="14113"/>
    <cellStyle name="Notitie 2 2 57 2 4" xfId="14114"/>
    <cellStyle name="Notitie 2 2 57 2 5" xfId="14115"/>
    <cellStyle name="Notitie 2 2 57 2 6" xfId="14116"/>
    <cellStyle name="Notitie 2 2 57 3" xfId="14117"/>
    <cellStyle name="Notitie 2 2 57 4" xfId="14118"/>
    <cellStyle name="Notitie 2 2 57 4 2" xfId="14119"/>
    <cellStyle name="Notitie 2 2 57 5" xfId="14120"/>
    <cellStyle name="Notitie 2 2 57 6" xfId="14121"/>
    <cellStyle name="Notitie 2 2 57 7" xfId="14122"/>
    <cellStyle name="Notitie 2 2 58" xfId="14123"/>
    <cellStyle name="Notitie 2 2 58 2" xfId="14124"/>
    <cellStyle name="Notitie 2 2 58 2 2" xfId="14125"/>
    <cellStyle name="Notitie 2 2 58 2 3" xfId="14126"/>
    <cellStyle name="Notitie 2 2 58 2 3 2" xfId="14127"/>
    <cellStyle name="Notitie 2 2 58 2 4" xfId="14128"/>
    <cellStyle name="Notitie 2 2 58 2 5" xfId="14129"/>
    <cellStyle name="Notitie 2 2 58 2 6" xfId="14130"/>
    <cellStyle name="Notitie 2 2 58 3" xfId="14131"/>
    <cellStyle name="Notitie 2 2 58 4" xfId="14132"/>
    <cellStyle name="Notitie 2 2 58 4 2" xfId="14133"/>
    <cellStyle name="Notitie 2 2 58 5" xfId="14134"/>
    <cellStyle name="Notitie 2 2 58 6" xfId="14135"/>
    <cellStyle name="Notitie 2 2 58 7" xfId="14136"/>
    <cellStyle name="Notitie 2 2 59" xfId="14137"/>
    <cellStyle name="Notitie 2 2 59 2" xfId="14138"/>
    <cellStyle name="Notitie 2 2 59 2 2" xfId="14139"/>
    <cellStyle name="Notitie 2 2 59 2 3" xfId="14140"/>
    <cellStyle name="Notitie 2 2 59 2 3 2" xfId="14141"/>
    <cellStyle name="Notitie 2 2 59 2 4" xfId="14142"/>
    <cellStyle name="Notitie 2 2 59 2 5" xfId="14143"/>
    <cellStyle name="Notitie 2 2 59 2 6" xfId="14144"/>
    <cellStyle name="Notitie 2 2 59 3" xfId="14145"/>
    <cellStyle name="Notitie 2 2 59 4" xfId="14146"/>
    <cellStyle name="Notitie 2 2 59 4 2" xfId="14147"/>
    <cellStyle name="Notitie 2 2 59 5" xfId="14148"/>
    <cellStyle name="Notitie 2 2 59 6" xfId="14149"/>
    <cellStyle name="Notitie 2 2 59 7" xfId="14150"/>
    <cellStyle name="Notitie 2 2 6" xfId="14151"/>
    <cellStyle name="Notitie 2 2 6 2" xfId="14152"/>
    <cellStyle name="Notitie 2 2 6 2 2" xfId="14153"/>
    <cellStyle name="Notitie 2 2 6 2 3" xfId="14154"/>
    <cellStyle name="Notitie 2 2 6 2 3 2" xfId="14155"/>
    <cellStyle name="Notitie 2 2 6 2 4" xfId="14156"/>
    <cellStyle name="Notitie 2 2 6 2 5" xfId="14157"/>
    <cellStyle name="Notitie 2 2 6 2 6" xfId="14158"/>
    <cellStyle name="Notitie 2 2 6 3" xfId="14159"/>
    <cellStyle name="Notitie 2 2 6 4" xfId="14160"/>
    <cellStyle name="Notitie 2 2 6 4 2" xfId="14161"/>
    <cellStyle name="Notitie 2 2 6 5" xfId="14162"/>
    <cellStyle name="Notitie 2 2 6 6" xfId="14163"/>
    <cellStyle name="Notitie 2 2 6 7" xfId="14164"/>
    <cellStyle name="Notitie 2 2 60" xfId="14165"/>
    <cellStyle name="Notitie 2 2 60 2" xfId="14166"/>
    <cellStyle name="Notitie 2 2 60 2 2" xfId="14167"/>
    <cellStyle name="Notitie 2 2 60 2 3" xfId="14168"/>
    <cellStyle name="Notitie 2 2 60 2 3 2" xfId="14169"/>
    <cellStyle name="Notitie 2 2 60 2 4" xfId="14170"/>
    <cellStyle name="Notitie 2 2 60 2 5" xfId="14171"/>
    <cellStyle name="Notitie 2 2 60 2 6" xfId="14172"/>
    <cellStyle name="Notitie 2 2 60 3" xfId="14173"/>
    <cellStyle name="Notitie 2 2 60 4" xfId="14174"/>
    <cellStyle name="Notitie 2 2 60 4 2" xfId="14175"/>
    <cellStyle name="Notitie 2 2 60 5" xfId="14176"/>
    <cellStyle name="Notitie 2 2 60 6" xfId="14177"/>
    <cellStyle name="Notitie 2 2 60 7" xfId="14178"/>
    <cellStyle name="Notitie 2 2 61" xfId="14179"/>
    <cellStyle name="Notitie 2 2 61 2" xfId="14180"/>
    <cellStyle name="Notitie 2 2 61 2 2" xfId="14181"/>
    <cellStyle name="Notitie 2 2 61 2 3" xfId="14182"/>
    <cellStyle name="Notitie 2 2 61 2 3 2" xfId="14183"/>
    <cellStyle name="Notitie 2 2 61 2 4" xfId="14184"/>
    <cellStyle name="Notitie 2 2 61 2 5" xfId="14185"/>
    <cellStyle name="Notitie 2 2 61 2 6" xfId="14186"/>
    <cellStyle name="Notitie 2 2 61 3" xfId="14187"/>
    <cellStyle name="Notitie 2 2 61 4" xfId="14188"/>
    <cellStyle name="Notitie 2 2 61 4 2" xfId="14189"/>
    <cellStyle name="Notitie 2 2 61 5" xfId="14190"/>
    <cellStyle name="Notitie 2 2 61 6" xfId="14191"/>
    <cellStyle name="Notitie 2 2 61 7" xfId="14192"/>
    <cellStyle name="Notitie 2 2 62" xfId="14193"/>
    <cellStyle name="Notitie 2 2 62 2" xfId="14194"/>
    <cellStyle name="Notitie 2 2 62 2 2" xfId="14195"/>
    <cellStyle name="Notitie 2 2 62 2 3" xfId="14196"/>
    <cellStyle name="Notitie 2 2 62 2 3 2" xfId="14197"/>
    <cellStyle name="Notitie 2 2 62 2 4" xfId="14198"/>
    <cellStyle name="Notitie 2 2 62 2 5" xfId="14199"/>
    <cellStyle name="Notitie 2 2 62 2 6" xfId="14200"/>
    <cellStyle name="Notitie 2 2 62 3" xfId="14201"/>
    <cellStyle name="Notitie 2 2 62 4" xfId="14202"/>
    <cellStyle name="Notitie 2 2 62 4 2" xfId="14203"/>
    <cellStyle name="Notitie 2 2 62 5" xfId="14204"/>
    <cellStyle name="Notitie 2 2 62 6" xfId="14205"/>
    <cellStyle name="Notitie 2 2 62 7" xfId="14206"/>
    <cellStyle name="Notitie 2 2 63" xfId="14207"/>
    <cellStyle name="Notitie 2 2 63 2" xfId="14208"/>
    <cellStyle name="Notitie 2 2 63 2 2" xfId="14209"/>
    <cellStyle name="Notitie 2 2 63 2 3" xfId="14210"/>
    <cellStyle name="Notitie 2 2 63 2 3 2" xfId="14211"/>
    <cellStyle name="Notitie 2 2 63 2 4" xfId="14212"/>
    <cellStyle name="Notitie 2 2 63 2 5" xfId="14213"/>
    <cellStyle name="Notitie 2 2 63 2 6" xfId="14214"/>
    <cellStyle name="Notitie 2 2 63 3" xfId="14215"/>
    <cellStyle name="Notitie 2 2 63 4" xfId="14216"/>
    <cellStyle name="Notitie 2 2 63 4 2" xfId="14217"/>
    <cellStyle name="Notitie 2 2 63 5" xfId="14218"/>
    <cellStyle name="Notitie 2 2 63 6" xfId="14219"/>
    <cellStyle name="Notitie 2 2 63 7" xfId="14220"/>
    <cellStyle name="Notitie 2 2 64" xfId="14221"/>
    <cellStyle name="Notitie 2 2 64 2" xfId="14222"/>
    <cellStyle name="Notitie 2 2 64 2 2" xfId="14223"/>
    <cellStyle name="Notitie 2 2 64 2 3" xfId="14224"/>
    <cellStyle name="Notitie 2 2 64 2 3 2" xfId="14225"/>
    <cellStyle name="Notitie 2 2 64 2 4" xfId="14226"/>
    <cellStyle name="Notitie 2 2 64 2 5" xfId="14227"/>
    <cellStyle name="Notitie 2 2 64 2 6" xfId="14228"/>
    <cellStyle name="Notitie 2 2 64 3" xfId="14229"/>
    <cellStyle name="Notitie 2 2 64 4" xfId="14230"/>
    <cellStyle name="Notitie 2 2 64 4 2" xfId="14231"/>
    <cellStyle name="Notitie 2 2 64 5" xfId="14232"/>
    <cellStyle name="Notitie 2 2 64 6" xfId="14233"/>
    <cellStyle name="Notitie 2 2 64 7" xfId="14234"/>
    <cellStyle name="Notitie 2 2 65" xfId="14235"/>
    <cellStyle name="Notitie 2 2 65 2" xfId="14236"/>
    <cellStyle name="Notitie 2 2 65 2 2" xfId="14237"/>
    <cellStyle name="Notitie 2 2 65 2 3" xfId="14238"/>
    <cellStyle name="Notitie 2 2 65 2 3 2" xfId="14239"/>
    <cellStyle name="Notitie 2 2 65 2 4" xfId="14240"/>
    <cellStyle name="Notitie 2 2 65 2 5" xfId="14241"/>
    <cellStyle name="Notitie 2 2 65 2 6" xfId="14242"/>
    <cellStyle name="Notitie 2 2 65 3" xfId="14243"/>
    <cellStyle name="Notitie 2 2 65 4" xfId="14244"/>
    <cellStyle name="Notitie 2 2 65 4 2" xfId="14245"/>
    <cellStyle name="Notitie 2 2 65 5" xfId="14246"/>
    <cellStyle name="Notitie 2 2 65 6" xfId="14247"/>
    <cellStyle name="Notitie 2 2 65 7" xfId="14248"/>
    <cellStyle name="Notitie 2 2 66" xfId="14249"/>
    <cellStyle name="Notitie 2 2 66 2" xfId="14250"/>
    <cellStyle name="Notitie 2 2 66 2 2" xfId="14251"/>
    <cellStyle name="Notitie 2 2 66 2 3" xfId="14252"/>
    <cellStyle name="Notitie 2 2 66 2 3 2" xfId="14253"/>
    <cellStyle name="Notitie 2 2 66 2 4" xfId="14254"/>
    <cellStyle name="Notitie 2 2 66 2 5" xfId="14255"/>
    <cellStyle name="Notitie 2 2 66 2 6" xfId="14256"/>
    <cellStyle name="Notitie 2 2 66 3" xfId="14257"/>
    <cellStyle name="Notitie 2 2 66 4" xfId="14258"/>
    <cellStyle name="Notitie 2 2 66 4 2" xfId="14259"/>
    <cellStyle name="Notitie 2 2 66 5" xfId="14260"/>
    <cellStyle name="Notitie 2 2 66 6" xfId="14261"/>
    <cellStyle name="Notitie 2 2 66 7" xfId="14262"/>
    <cellStyle name="Notitie 2 2 67" xfId="14263"/>
    <cellStyle name="Notitie 2 2 67 2" xfId="14264"/>
    <cellStyle name="Notitie 2 2 67 2 2" xfId="14265"/>
    <cellStyle name="Notitie 2 2 67 2 3" xfId="14266"/>
    <cellStyle name="Notitie 2 2 67 2 3 2" xfId="14267"/>
    <cellStyle name="Notitie 2 2 67 2 4" xfId="14268"/>
    <cellStyle name="Notitie 2 2 67 2 5" xfId="14269"/>
    <cellStyle name="Notitie 2 2 67 2 6" xfId="14270"/>
    <cellStyle name="Notitie 2 2 67 3" xfId="14271"/>
    <cellStyle name="Notitie 2 2 67 4" xfId="14272"/>
    <cellStyle name="Notitie 2 2 67 4 2" xfId="14273"/>
    <cellStyle name="Notitie 2 2 67 5" xfId="14274"/>
    <cellStyle name="Notitie 2 2 67 6" xfId="14275"/>
    <cellStyle name="Notitie 2 2 67 7" xfId="14276"/>
    <cellStyle name="Notitie 2 2 68" xfId="14277"/>
    <cellStyle name="Notitie 2 2 68 2" xfId="14278"/>
    <cellStyle name="Notitie 2 2 68 2 2" xfId="14279"/>
    <cellStyle name="Notitie 2 2 68 2 3" xfId="14280"/>
    <cellStyle name="Notitie 2 2 68 2 3 2" xfId="14281"/>
    <cellStyle name="Notitie 2 2 68 2 4" xfId="14282"/>
    <cellStyle name="Notitie 2 2 68 2 5" xfId="14283"/>
    <cellStyle name="Notitie 2 2 68 2 6" xfId="14284"/>
    <cellStyle name="Notitie 2 2 68 3" xfId="14285"/>
    <cellStyle name="Notitie 2 2 68 4" xfId="14286"/>
    <cellStyle name="Notitie 2 2 68 4 2" xfId="14287"/>
    <cellStyle name="Notitie 2 2 68 5" xfId="14288"/>
    <cellStyle name="Notitie 2 2 68 6" xfId="14289"/>
    <cellStyle name="Notitie 2 2 68 7" xfId="14290"/>
    <cellStyle name="Notitie 2 2 69" xfId="14291"/>
    <cellStyle name="Notitie 2 2 69 2" xfId="14292"/>
    <cellStyle name="Notitie 2 2 69 2 2" xfId="14293"/>
    <cellStyle name="Notitie 2 2 69 2 3" xfId="14294"/>
    <cellStyle name="Notitie 2 2 69 2 3 2" xfId="14295"/>
    <cellStyle name="Notitie 2 2 69 2 4" xfId="14296"/>
    <cellStyle name="Notitie 2 2 69 2 5" xfId="14297"/>
    <cellStyle name="Notitie 2 2 69 2 6" xfId="14298"/>
    <cellStyle name="Notitie 2 2 69 3" xfId="14299"/>
    <cellStyle name="Notitie 2 2 69 4" xfId="14300"/>
    <cellStyle name="Notitie 2 2 69 4 2" xfId="14301"/>
    <cellStyle name="Notitie 2 2 69 5" xfId="14302"/>
    <cellStyle name="Notitie 2 2 69 6" xfId="14303"/>
    <cellStyle name="Notitie 2 2 69 7" xfId="14304"/>
    <cellStyle name="Notitie 2 2 7" xfId="14305"/>
    <cellStyle name="Notitie 2 2 7 2" xfId="14306"/>
    <cellStyle name="Notitie 2 2 7 2 2" xfId="14307"/>
    <cellStyle name="Notitie 2 2 7 2 3" xfId="14308"/>
    <cellStyle name="Notitie 2 2 7 2 3 2" xfId="14309"/>
    <cellStyle name="Notitie 2 2 7 2 4" xfId="14310"/>
    <cellStyle name="Notitie 2 2 7 2 5" xfId="14311"/>
    <cellStyle name="Notitie 2 2 7 2 6" xfId="14312"/>
    <cellStyle name="Notitie 2 2 7 3" xfId="14313"/>
    <cellStyle name="Notitie 2 2 7 4" xfId="14314"/>
    <cellStyle name="Notitie 2 2 7 4 2" xfId="14315"/>
    <cellStyle name="Notitie 2 2 7 5" xfId="14316"/>
    <cellStyle name="Notitie 2 2 7 6" xfId="14317"/>
    <cellStyle name="Notitie 2 2 7 7" xfId="14318"/>
    <cellStyle name="Notitie 2 2 70" xfId="14319"/>
    <cellStyle name="Notitie 2 2 70 2" xfId="14320"/>
    <cellStyle name="Notitie 2 2 70 2 2" xfId="14321"/>
    <cellStyle name="Notitie 2 2 70 2 3" xfId="14322"/>
    <cellStyle name="Notitie 2 2 70 2 3 2" xfId="14323"/>
    <cellStyle name="Notitie 2 2 70 2 4" xfId="14324"/>
    <cellStyle name="Notitie 2 2 70 2 5" xfId="14325"/>
    <cellStyle name="Notitie 2 2 70 2 6" xfId="14326"/>
    <cellStyle name="Notitie 2 2 70 3" xfId="14327"/>
    <cellStyle name="Notitie 2 2 70 4" xfId="14328"/>
    <cellStyle name="Notitie 2 2 70 4 2" xfId="14329"/>
    <cellStyle name="Notitie 2 2 70 5" xfId="14330"/>
    <cellStyle name="Notitie 2 2 70 6" xfId="14331"/>
    <cellStyle name="Notitie 2 2 70 7" xfId="14332"/>
    <cellStyle name="Notitie 2 2 71" xfId="14333"/>
    <cellStyle name="Notitie 2 2 71 2" xfId="14334"/>
    <cellStyle name="Notitie 2 2 71 2 2" xfId="14335"/>
    <cellStyle name="Notitie 2 2 71 2 3" xfId="14336"/>
    <cellStyle name="Notitie 2 2 71 2 3 2" xfId="14337"/>
    <cellStyle name="Notitie 2 2 71 2 4" xfId="14338"/>
    <cellStyle name="Notitie 2 2 71 2 5" xfId="14339"/>
    <cellStyle name="Notitie 2 2 71 2 6" xfId="14340"/>
    <cellStyle name="Notitie 2 2 71 3" xfId="14341"/>
    <cellStyle name="Notitie 2 2 71 4" xfId="14342"/>
    <cellStyle name="Notitie 2 2 71 4 2" xfId="14343"/>
    <cellStyle name="Notitie 2 2 71 5" xfId="14344"/>
    <cellStyle name="Notitie 2 2 71 6" xfId="14345"/>
    <cellStyle name="Notitie 2 2 71 7" xfId="14346"/>
    <cellStyle name="Notitie 2 2 72" xfId="14347"/>
    <cellStyle name="Notitie 2 2 72 2" xfId="14348"/>
    <cellStyle name="Notitie 2 2 72 2 2" xfId="14349"/>
    <cellStyle name="Notitie 2 2 72 2 3" xfId="14350"/>
    <cellStyle name="Notitie 2 2 72 2 3 2" xfId="14351"/>
    <cellStyle name="Notitie 2 2 72 2 4" xfId="14352"/>
    <cellStyle name="Notitie 2 2 72 2 5" xfId="14353"/>
    <cellStyle name="Notitie 2 2 72 2 6" xfId="14354"/>
    <cellStyle name="Notitie 2 2 72 3" xfId="14355"/>
    <cellStyle name="Notitie 2 2 72 4" xfId="14356"/>
    <cellStyle name="Notitie 2 2 72 4 2" xfId="14357"/>
    <cellStyle name="Notitie 2 2 72 5" xfId="14358"/>
    <cellStyle name="Notitie 2 2 72 6" xfId="14359"/>
    <cellStyle name="Notitie 2 2 72 7" xfId="14360"/>
    <cellStyle name="Notitie 2 2 73" xfId="14361"/>
    <cellStyle name="Notitie 2 2 73 2" xfId="14362"/>
    <cellStyle name="Notitie 2 2 73 2 2" xfId="14363"/>
    <cellStyle name="Notitie 2 2 73 2 3" xfId="14364"/>
    <cellStyle name="Notitie 2 2 73 2 3 2" xfId="14365"/>
    <cellStyle name="Notitie 2 2 73 2 4" xfId="14366"/>
    <cellStyle name="Notitie 2 2 73 2 5" xfId="14367"/>
    <cellStyle name="Notitie 2 2 73 2 6" xfId="14368"/>
    <cellStyle name="Notitie 2 2 73 3" xfId="14369"/>
    <cellStyle name="Notitie 2 2 73 4" xfId="14370"/>
    <cellStyle name="Notitie 2 2 73 4 2" xfId="14371"/>
    <cellStyle name="Notitie 2 2 73 5" xfId="14372"/>
    <cellStyle name="Notitie 2 2 73 6" xfId="14373"/>
    <cellStyle name="Notitie 2 2 73 7" xfId="14374"/>
    <cellStyle name="Notitie 2 2 74" xfId="14375"/>
    <cellStyle name="Notitie 2 2 74 2" xfId="14376"/>
    <cellStyle name="Notitie 2 2 74 2 2" xfId="14377"/>
    <cellStyle name="Notitie 2 2 74 2 3" xfId="14378"/>
    <cellStyle name="Notitie 2 2 74 2 3 2" xfId="14379"/>
    <cellStyle name="Notitie 2 2 74 2 4" xfId="14380"/>
    <cellStyle name="Notitie 2 2 74 2 5" xfId="14381"/>
    <cellStyle name="Notitie 2 2 74 2 6" xfId="14382"/>
    <cellStyle name="Notitie 2 2 74 3" xfId="14383"/>
    <cellStyle name="Notitie 2 2 74 4" xfId="14384"/>
    <cellStyle name="Notitie 2 2 74 4 2" xfId="14385"/>
    <cellStyle name="Notitie 2 2 74 5" xfId="14386"/>
    <cellStyle name="Notitie 2 2 74 6" xfId="14387"/>
    <cellStyle name="Notitie 2 2 74 7" xfId="14388"/>
    <cellStyle name="Notitie 2 2 75" xfId="14389"/>
    <cellStyle name="Notitie 2 2 75 2" xfId="14390"/>
    <cellStyle name="Notitie 2 2 75 2 2" xfId="14391"/>
    <cellStyle name="Notitie 2 2 75 2 3" xfId="14392"/>
    <cellStyle name="Notitie 2 2 75 2 3 2" xfId="14393"/>
    <cellStyle name="Notitie 2 2 75 2 4" xfId="14394"/>
    <cellStyle name="Notitie 2 2 75 2 5" xfId="14395"/>
    <cellStyle name="Notitie 2 2 75 2 6" xfId="14396"/>
    <cellStyle name="Notitie 2 2 75 3" xfId="14397"/>
    <cellStyle name="Notitie 2 2 75 4" xfId="14398"/>
    <cellStyle name="Notitie 2 2 75 4 2" xfId="14399"/>
    <cellStyle name="Notitie 2 2 75 5" xfId="14400"/>
    <cellStyle name="Notitie 2 2 75 6" xfId="14401"/>
    <cellStyle name="Notitie 2 2 75 7" xfId="14402"/>
    <cellStyle name="Notitie 2 2 76" xfId="14403"/>
    <cellStyle name="Notitie 2 2 76 2" xfId="14404"/>
    <cellStyle name="Notitie 2 2 76 2 2" xfId="14405"/>
    <cellStyle name="Notitie 2 2 76 2 3" xfId="14406"/>
    <cellStyle name="Notitie 2 2 76 2 3 2" xfId="14407"/>
    <cellStyle name="Notitie 2 2 76 2 4" xfId="14408"/>
    <cellStyle name="Notitie 2 2 76 2 5" xfId="14409"/>
    <cellStyle name="Notitie 2 2 76 2 6" xfId="14410"/>
    <cellStyle name="Notitie 2 2 76 3" xfId="14411"/>
    <cellStyle name="Notitie 2 2 76 4" xfId="14412"/>
    <cellStyle name="Notitie 2 2 76 4 2" xfId="14413"/>
    <cellStyle name="Notitie 2 2 76 5" xfId="14414"/>
    <cellStyle name="Notitie 2 2 76 6" xfId="14415"/>
    <cellStyle name="Notitie 2 2 76 7" xfId="14416"/>
    <cellStyle name="Notitie 2 2 77" xfId="14417"/>
    <cellStyle name="Notitie 2 2 77 2" xfId="14418"/>
    <cellStyle name="Notitie 2 2 77 2 2" xfId="14419"/>
    <cellStyle name="Notitie 2 2 77 2 3" xfId="14420"/>
    <cellStyle name="Notitie 2 2 77 2 3 2" xfId="14421"/>
    <cellStyle name="Notitie 2 2 77 2 4" xfId="14422"/>
    <cellStyle name="Notitie 2 2 77 2 5" xfId="14423"/>
    <cellStyle name="Notitie 2 2 77 2 6" xfId="14424"/>
    <cellStyle name="Notitie 2 2 77 3" xfId="14425"/>
    <cellStyle name="Notitie 2 2 77 4" xfId="14426"/>
    <cellStyle name="Notitie 2 2 77 4 2" xfId="14427"/>
    <cellStyle name="Notitie 2 2 77 5" xfId="14428"/>
    <cellStyle name="Notitie 2 2 77 6" xfId="14429"/>
    <cellStyle name="Notitie 2 2 77 7" xfId="14430"/>
    <cellStyle name="Notitie 2 2 78" xfId="14431"/>
    <cellStyle name="Notitie 2 2 78 2" xfId="14432"/>
    <cellStyle name="Notitie 2 2 78 2 2" xfId="14433"/>
    <cellStyle name="Notitie 2 2 78 2 3" xfId="14434"/>
    <cellStyle name="Notitie 2 2 78 2 3 2" xfId="14435"/>
    <cellStyle name="Notitie 2 2 78 2 4" xfId="14436"/>
    <cellStyle name="Notitie 2 2 78 2 5" xfId="14437"/>
    <cellStyle name="Notitie 2 2 78 2 6" xfId="14438"/>
    <cellStyle name="Notitie 2 2 78 3" xfId="14439"/>
    <cellStyle name="Notitie 2 2 78 4" xfId="14440"/>
    <cellStyle name="Notitie 2 2 78 4 2" xfId="14441"/>
    <cellStyle name="Notitie 2 2 78 5" xfId="14442"/>
    <cellStyle name="Notitie 2 2 78 6" xfId="14443"/>
    <cellStyle name="Notitie 2 2 78 7" xfId="14444"/>
    <cellStyle name="Notitie 2 2 79" xfId="14445"/>
    <cellStyle name="Notitie 2 2 79 2" xfId="14446"/>
    <cellStyle name="Notitie 2 2 79 2 2" xfId="14447"/>
    <cellStyle name="Notitie 2 2 79 2 3" xfId="14448"/>
    <cellStyle name="Notitie 2 2 79 2 3 2" xfId="14449"/>
    <cellStyle name="Notitie 2 2 79 2 4" xfId="14450"/>
    <cellStyle name="Notitie 2 2 79 2 5" xfId="14451"/>
    <cellStyle name="Notitie 2 2 79 2 6" xfId="14452"/>
    <cellStyle name="Notitie 2 2 79 3" xfId="14453"/>
    <cellStyle name="Notitie 2 2 79 4" xfId="14454"/>
    <cellStyle name="Notitie 2 2 79 4 2" xfId="14455"/>
    <cellStyle name="Notitie 2 2 79 5" xfId="14456"/>
    <cellStyle name="Notitie 2 2 79 6" xfId="14457"/>
    <cellStyle name="Notitie 2 2 79 7" xfId="14458"/>
    <cellStyle name="Notitie 2 2 8" xfId="14459"/>
    <cellStyle name="Notitie 2 2 8 2" xfId="14460"/>
    <cellStyle name="Notitie 2 2 8 2 2" xfId="14461"/>
    <cellStyle name="Notitie 2 2 8 2 3" xfId="14462"/>
    <cellStyle name="Notitie 2 2 8 2 3 2" xfId="14463"/>
    <cellStyle name="Notitie 2 2 8 2 4" xfId="14464"/>
    <cellStyle name="Notitie 2 2 8 2 5" xfId="14465"/>
    <cellStyle name="Notitie 2 2 8 2 6" xfId="14466"/>
    <cellStyle name="Notitie 2 2 8 3" xfId="14467"/>
    <cellStyle name="Notitie 2 2 8 4" xfId="14468"/>
    <cellStyle name="Notitie 2 2 8 4 2" xfId="14469"/>
    <cellStyle name="Notitie 2 2 8 5" xfId="14470"/>
    <cellStyle name="Notitie 2 2 8 6" xfId="14471"/>
    <cellStyle name="Notitie 2 2 8 7" xfId="14472"/>
    <cellStyle name="Notitie 2 2 80" xfId="14473"/>
    <cellStyle name="Notitie 2 2 80 2" xfId="14474"/>
    <cellStyle name="Notitie 2 2 80 3" xfId="14475"/>
    <cellStyle name="Notitie 2 2 80 3 2" xfId="14476"/>
    <cellStyle name="Notitie 2 2 80 4" xfId="14477"/>
    <cellStyle name="Notitie 2 2 80 5" xfId="14478"/>
    <cellStyle name="Notitie 2 2 80 6" xfId="14479"/>
    <cellStyle name="Notitie 2 2 81" xfId="14480"/>
    <cellStyle name="Notitie 2 2 82" xfId="14481"/>
    <cellStyle name="Notitie 2 2 82 2" xfId="14482"/>
    <cellStyle name="Notitie 2 2 83" xfId="14483"/>
    <cellStyle name="Notitie 2 2 84" xfId="14484"/>
    <cellStyle name="Notitie 2 2 85" xfId="14485"/>
    <cellStyle name="Notitie 2 2 9" xfId="14486"/>
    <cellStyle name="Notitie 2 2 9 2" xfId="14487"/>
    <cellStyle name="Notitie 2 2 9 2 2" xfId="14488"/>
    <cellStyle name="Notitie 2 2 9 2 3" xfId="14489"/>
    <cellStyle name="Notitie 2 2 9 2 3 2" xfId="14490"/>
    <cellStyle name="Notitie 2 2 9 2 4" xfId="14491"/>
    <cellStyle name="Notitie 2 2 9 2 5" xfId="14492"/>
    <cellStyle name="Notitie 2 2 9 2 6" xfId="14493"/>
    <cellStyle name="Notitie 2 2 9 3" xfId="14494"/>
    <cellStyle name="Notitie 2 2 9 4" xfId="14495"/>
    <cellStyle name="Notitie 2 2 9 4 2" xfId="14496"/>
    <cellStyle name="Notitie 2 2 9 5" xfId="14497"/>
    <cellStyle name="Notitie 2 2 9 6" xfId="14498"/>
    <cellStyle name="Notitie 2 2 9 7" xfId="14499"/>
    <cellStyle name="Notitie 2 20" xfId="14500"/>
    <cellStyle name="Notitie 2 20 2" xfId="14501"/>
    <cellStyle name="Notitie 2 21" xfId="14502"/>
    <cellStyle name="Notitie 2 22" xfId="14503"/>
    <cellStyle name="Notitie 2 23" xfId="14504"/>
    <cellStyle name="Notitie 2 3" xfId="14505"/>
    <cellStyle name="Notitie 2 3 2" xfId="14506"/>
    <cellStyle name="Notitie 2 3 2 2" xfId="14507"/>
    <cellStyle name="Notitie 2 3 2 3" xfId="14508"/>
    <cellStyle name="Notitie 2 3 2 3 2" xfId="14509"/>
    <cellStyle name="Notitie 2 3 2 4" xfId="14510"/>
    <cellStyle name="Notitie 2 3 2 5" xfId="14511"/>
    <cellStyle name="Notitie 2 3 2 6" xfId="14512"/>
    <cellStyle name="Notitie 2 3 3" xfId="14513"/>
    <cellStyle name="Notitie 2 3 4" xfId="14514"/>
    <cellStyle name="Notitie 2 3 4 2" xfId="14515"/>
    <cellStyle name="Notitie 2 3 5" xfId="14516"/>
    <cellStyle name="Notitie 2 3 6" xfId="14517"/>
    <cellStyle name="Notitie 2 3 7" xfId="14518"/>
    <cellStyle name="Notitie 2 4" xfId="14519"/>
    <cellStyle name="Notitie 2 4 2" xfId="14520"/>
    <cellStyle name="Notitie 2 4 2 2" xfId="14521"/>
    <cellStyle name="Notitie 2 4 2 3" xfId="14522"/>
    <cellStyle name="Notitie 2 4 2 3 2" xfId="14523"/>
    <cellStyle name="Notitie 2 4 2 4" xfId="14524"/>
    <cellStyle name="Notitie 2 4 2 5" xfId="14525"/>
    <cellStyle name="Notitie 2 4 2 6" xfId="14526"/>
    <cellStyle name="Notitie 2 4 3" xfId="14527"/>
    <cellStyle name="Notitie 2 4 4" xfId="14528"/>
    <cellStyle name="Notitie 2 4 4 2" xfId="14529"/>
    <cellStyle name="Notitie 2 4 5" xfId="14530"/>
    <cellStyle name="Notitie 2 4 6" xfId="14531"/>
    <cellStyle name="Notitie 2 4 7" xfId="14532"/>
    <cellStyle name="Notitie 2 5" xfId="14533"/>
    <cellStyle name="Notitie 2 5 2" xfId="14534"/>
    <cellStyle name="Notitie 2 5 2 2" xfId="14535"/>
    <cellStyle name="Notitie 2 5 2 3" xfId="14536"/>
    <cellStyle name="Notitie 2 5 2 3 2" xfId="14537"/>
    <cellStyle name="Notitie 2 5 2 4" xfId="14538"/>
    <cellStyle name="Notitie 2 5 2 5" xfId="14539"/>
    <cellStyle name="Notitie 2 5 2 6" xfId="14540"/>
    <cellStyle name="Notitie 2 5 3" xfId="14541"/>
    <cellStyle name="Notitie 2 5 4" xfId="14542"/>
    <cellStyle name="Notitie 2 5 4 2" xfId="14543"/>
    <cellStyle name="Notitie 2 5 5" xfId="14544"/>
    <cellStyle name="Notitie 2 5 6" xfId="14545"/>
    <cellStyle name="Notitie 2 5 7" xfId="14546"/>
    <cellStyle name="Notitie 2 6" xfId="14547"/>
    <cellStyle name="Notitie 2 6 2" xfId="14548"/>
    <cellStyle name="Notitie 2 6 2 2" xfId="14549"/>
    <cellStyle name="Notitie 2 6 2 3" xfId="14550"/>
    <cellStyle name="Notitie 2 6 2 3 2" xfId="14551"/>
    <cellStyle name="Notitie 2 6 2 4" xfId="14552"/>
    <cellStyle name="Notitie 2 6 2 5" xfId="14553"/>
    <cellStyle name="Notitie 2 6 2 6" xfId="14554"/>
    <cellStyle name="Notitie 2 6 3" xfId="14555"/>
    <cellStyle name="Notitie 2 6 4" xfId="14556"/>
    <cellStyle name="Notitie 2 6 4 2" xfId="14557"/>
    <cellStyle name="Notitie 2 6 5" xfId="14558"/>
    <cellStyle name="Notitie 2 6 6" xfId="14559"/>
    <cellStyle name="Notitie 2 6 7" xfId="14560"/>
    <cellStyle name="Notitie 2 7" xfId="14561"/>
    <cellStyle name="Notitie 2 7 2" xfId="14562"/>
    <cellStyle name="Notitie 2 7 2 2" xfId="14563"/>
    <cellStyle name="Notitie 2 7 2 3" xfId="14564"/>
    <cellStyle name="Notitie 2 7 2 3 2" xfId="14565"/>
    <cellStyle name="Notitie 2 7 2 4" xfId="14566"/>
    <cellStyle name="Notitie 2 7 2 5" xfId="14567"/>
    <cellStyle name="Notitie 2 7 2 6" xfId="14568"/>
    <cellStyle name="Notitie 2 7 3" xfId="14569"/>
    <cellStyle name="Notitie 2 7 4" xfId="14570"/>
    <cellStyle name="Notitie 2 7 4 2" xfId="14571"/>
    <cellStyle name="Notitie 2 7 5" xfId="14572"/>
    <cellStyle name="Notitie 2 7 6" xfId="14573"/>
    <cellStyle name="Notitie 2 7 7" xfId="14574"/>
    <cellStyle name="Notitie 2 8" xfId="14575"/>
    <cellStyle name="Notitie 2 8 2" xfId="14576"/>
    <cellStyle name="Notitie 2 8 2 2" xfId="14577"/>
    <cellStyle name="Notitie 2 8 2 3" xfId="14578"/>
    <cellStyle name="Notitie 2 8 2 3 2" xfId="14579"/>
    <cellStyle name="Notitie 2 8 2 4" xfId="14580"/>
    <cellStyle name="Notitie 2 8 2 5" xfId="14581"/>
    <cellStyle name="Notitie 2 8 2 6" xfId="14582"/>
    <cellStyle name="Notitie 2 8 3" xfId="14583"/>
    <cellStyle name="Notitie 2 8 4" xfId="14584"/>
    <cellStyle name="Notitie 2 8 4 2" xfId="14585"/>
    <cellStyle name="Notitie 2 8 5" xfId="14586"/>
    <cellStyle name="Notitie 2 8 6" xfId="14587"/>
    <cellStyle name="Notitie 2 8 7" xfId="14588"/>
    <cellStyle name="Notitie 2 9" xfId="14589"/>
    <cellStyle name="Notitie 2 9 2" xfId="14590"/>
    <cellStyle name="Notitie 2 9 2 2" xfId="14591"/>
    <cellStyle name="Notitie 2 9 2 3" xfId="14592"/>
    <cellStyle name="Notitie 2 9 2 3 2" xfId="14593"/>
    <cellStyle name="Notitie 2 9 2 4" xfId="14594"/>
    <cellStyle name="Notitie 2 9 2 5" xfId="14595"/>
    <cellStyle name="Notitie 2 9 2 6" xfId="14596"/>
    <cellStyle name="Notitie 2 9 3" xfId="14597"/>
    <cellStyle name="Notitie 2 9 4" xfId="14598"/>
    <cellStyle name="Notitie 2 9 4 2" xfId="14599"/>
    <cellStyle name="Notitie 2 9 5" xfId="14600"/>
    <cellStyle name="Notitie 2 9 6" xfId="14601"/>
    <cellStyle name="Notitie 2 9 7" xfId="14602"/>
    <cellStyle name="Notitie 3" xfId="14603"/>
    <cellStyle name="Notitie 3 10" xfId="14604"/>
    <cellStyle name="Notitie 3 10 2" xfId="14605"/>
    <cellStyle name="Notitie 3 10 2 2" xfId="14606"/>
    <cellStyle name="Notitie 3 10 2 3" xfId="14607"/>
    <cellStyle name="Notitie 3 10 2 3 2" xfId="14608"/>
    <cellStyle name="Notitie 3 10 2 4" xfId="14609"/>
    <cellStyle name="Notitie 3 10 2 5" xfId="14610"/>
    <cellStyle name="Notitie 3 10 2 6" xfId="14611"/>
    <cellStyle name="Notitie 3 10 3" xfId="14612"/>
    <cellStyle name="Notitie 3 10 4" xfId="14613"/>
    <cellStyle name="Notitie 3 10 4 2" xfId="14614"/>
    <cellStyle name="Notitie 3 10 5" xfId="14615"/>
    <cellStyle name="Notitie 3 10 6" xfId="14616"/>
    <cellStyle name="Notitie 3 10 7" xfId="14617"/>
    <cellStyle name="Notitie 3 11" xfId="14618"/>
    <cellStyle name="Notitie 3 11 2" xfId="14619"/>
    <cellStyle name="Notitie 3 11 2 2" xfId="14620"/>
    <cellStyle name="Notitie 3 11 2 3" xfId="14621"/>
    <cellStyle name="Notitie 3 11 2 3 2" xfId="14622"/>
    <cellStyle name="Notitie 3 11 2 4" xfId="14623"/>
    <cellStyle name="Notitie 3 11 2 5" xfId="14624"/>
    <cellStyle name="Notitie 3 11 2 6" xfId="14625"/>
    <cellStyle name="Notitie 3 11 3" xfId="14626"/>
    <cellStyle name="Notitie 3 11 4" xfId="14627"/>
    <cellStyle name="Notitie 3 11 4 2" xfId="14628"/>
    <cellStyle name="Notitie 3 11 5" xfId="14629"/>
    <cellStyle name="Notitie 3 11 6" xfId="14630"/>
    <cellStyle name="Notitie 3 11 7" xfId="14631"/>
    <cellStyle name="Notitie 3 12" xfId="14632"/>
    <cellStyle name="Notitie 3 12 2" xfId="14633"/>
    <cellStyle name="Notitie 3 12 2 2" xfId="14634"/>
    <cellStyle name="Notitie 3 12 2 3" xfId="14635"/>
    <cellStyle name="Notitie 3 12 2 3 2" xfId="14636"/>
    <cellStyle name="Notitie 3 12 2 4" xfId="14637"/>
    <cellStyle name="Notitie 3 12 2 5" xfId="14638"/>
    <cellStyle name="Notitie 3 12 2 6" xfId="14639"/>
    <cellStyle name="Notitie 3 12 3" xfId="14640"/>
    <cellStyle name="Notitie 3 12 4" xfId="14641"/>
    <cellStyle name="Notitie 3 12 4 2" xfId="14642"/>
    <cellStyle name="Notitie 3 12 5" xfId="14643"/>
    <cellStyle name="Notitie 3 12 6" xfId="14644"/>
    <cellStyle name="Notitie 3 12 7" xfId="14645"/>
    <cellStyle name="Notitie 3 13" xfId="14646"/>
    <cellStyle name="Notitie 3 13 2" xfId="14647"/>
    <cellStyle name="Notitie 3 13 2 2" xfId="14648"/>
    <cellStyle name="Notitie 3 13 2 3" xfId="14649"/>
    <cellStyle name="Notitie 3 13 2 3 2" xfId="14650"/>
    <cellStyle name="Notitie 3 13 2 4" xfId="14651"/>
    <cellStyle name="Notitie 3 13 2 5" xfId="14652"/>
    <cellStyle name="Notitie 3 13 2 6" xfId="14653"/>
    <cellStyle name="Notitie 3 13 3" xfId="14654"/>
    <cellStyle name="Notitie 3 13 4" xfId="14655"/>
    <cellStyle name="Notitie 3 13 4 2" xfId="14656"/>
    <cellStyle name="Notitie 3 13 5" xfId="14657"/>
    <cellStyle name="Notitie 3 13 6" xfId="14658"/>
    <cellStyle name="Notitie 3 13 7" xfId="14659"/>
    <cellStyle name="Notitie 3 14" xfId="14660"/>
    <cellStyle name="Notitie 3 14 2" xfId="14661"/>
    <cellStyle name="Notitie 3 14 2 2" xfId="14662"/>
    <cellStyle name="Notitie 3 14 2 3" xfId="14663"/>
    <cellStyle name="Notitie 3 14 2 3 2" xfId="14664"/>
    <cellStyle name="Notitie 3 14 2 4" xfId="14665"/>
    <cellStyle name="Notitie 3 14 2 5" xfId="14666"/>
    <cellStyle name="Notitie 3 14 2 6" xfId="14667"/>
    <cellStyle name="Notitie 3 14 3" xfId="14668"/>
    <cellStyle name="Notitie 3 14 4" xfId="14669"/>
    <cellStyle name="Notitie 3 14 4 2" xfId="14670"/>
    <cellStyle name="Notitie 3 14 5" xfId="14671"/>
    <cellStyle name="Notitie 3 14 6" xfId="14672"/>
    <cellStyle name="Notitie 3 14 7" xfId="14673"/>
    <cellStyle name="Notitie 3 15" xfId="14674"/>
    <cellStyle name="Notitie 3 15 2" xfId="14675"/>
    <cellStyle name="Notitie 3 15 2 2" xfId="14676"/>
    <cellStyle name="Notitie 3 15 2 3" xfId="14677"/>
    <cellStyle name="Notitie 3 15 2 3 2" xfId="14678"/>
    <cellStyle name="Notitie 3 15 2 4" xfId="14679"/>
    <cellStyle name="Notitie 3 15 2 5" xfId="14680"/>
    <cellStyle name="Notitie 3 15 2 6" xfId="14681"/>
    <cellStyle name="Notitie 3 15 3" xfId="14682"/>
    <cellStyle name="Notitie 3 15 4" xfId="14683"/>
    <cellStyle name="Notitie 3 15 4 2" xfId="14684"/>
    <cellStyle name="Notitie 3 15 5" xfId="14685"/>
    <cellStyle name="Notitie 3 15 6" xfId="14686"/>
    <cellStyle name="Notitie 3 15 7" xfId="14687"/>
    <cellStyle name="Notitie 3 16" xfId="14688"/>
    <cellStyle name="Notitie 3 16 2" xfId="14689"/>
    <cellStyle name="Notitie 3 16 2 2" xfId="14690"/>
    <cellStyle name="Notitie 3 16 2 3" xfId="14691"/>
    <cellStyle name="Notitie 3 16 2 3 2" xfId="14692"/>
    <cellStyle name="Notitie 3 16 2 4" xfId="14693"/>
    <cellStyle name="Notitie 3 16 2 5" xfId="14694"/>
    <cellStyle name="Notitie 3 16 2 6" xfId="14695"/>
    <cellStyle name="Notitie 3 16 3" xfId="14696"/>
    <cellStyle name="Notitie 3 16 4" xfId="14697"/>
    <cellStyle name="Notitie 3 16 4 2" xfId="14698"/>
    <cellStyle name="Notitie 3 16 5" xfId="14699"/>
    <cellStyle name="Notitie 3 16 6" xfId="14700"/>
    <cellStyle name="Notitie 3 16 7" xfId="14701"/>
    <cellStyle name="Notitie 3 17" xfId="14702"/>
    <cellStyle name="Notitie 3 17 2" xfId="14703"/>
    <cellStyle name="Notitie 3 17 2 2" xfId="14704"/>
    <cellStyle name="Notitie 3 17 2 3" xfId="14705"/>
    <cellStyle name="Notitie 3 17 2 3 2" xfId="14706"/>
    <cellStyle name="Notitie 3 17 2 4" xfId="14707"/>
    <cellStyle name="Notitie 3 17 2 5" xfId="14708"/>
    <cellStyle name="Notitie 3 17 2 6" xfId="14709"/>
    <cellStyle name="Notitie 3 17 3" xfId="14710"/>
    <cellStyle name="Notitie 3 17 4" xfId="14711"/>
    <cellStyle name="Notitie 3 17 4 2" xfId="14712"/>
    <cellStyle name="Notitie 3 17 5" xfId="14713"/>
    <cellStyle name="Notitie 3 17 6" xfId="14714"/>
    <cellStyle name="Notitie 3 17 7" xfId="14715"/>
    <cellStyle name="Notitie 3 18" xfId="14716"/>
    <cellStyle name="Notitie 3 18 2" xfId="14717"/>
    <cellStyle name="Notitie 3 18 3" xfId="14718"/>
    <cellStyle name="Notitie 3 18 3 2" xfId="14719"/>
    <cellStyle name="Notitie 3 18 4" xfId="14720"/>
    <cellStyle name="Notitie 3 18 5" xfId="14721"/>
    <cellStyle name="Notitie 3 18 6" xfId="14722"/>
    <cellStyle name="Notitie 3 19" xfId="14723"/>
    <cellStyle name="Notitie 3 2" xfId="14724"/>
    <cellStyle name="Notitie 3 2 10" xfId="14725"/>
    <cellStyle name="Notitie 3 2 10 2" xfId="14726"/>
    <cellStyle name="Notitie 3 2 10 2 2" xfId="14727"/>
    <cellStyle name="Notitie 3 2 10 2 3" xfId="14728"/>
    <cellStyle name="Notitie 3 2 10 2 3 2" xfId="14729"/>
    <cellStyle name="Notitie 3 2 10 2 4" xfId="14730"/>
    <cellStyle name="Notitie 3 2 10 2 5" xfId="14731"/>
    <cellStyle name="Notitie 3 2 10 2 6" xfId="14732"/>
    <cellStyle name="Notitie 3 2 10 3" xfId="14733"/>
    <cellStyle name="Notitie 3 2 10 4" xfId="14734"/>
    <cellStyle name="Notitie 3 2 10 4 2" xfId="14735"/>
    <cellStyle name="Notitie 3 2 10 5" xfId="14736"/>
    <cellStyle name="Notitie 3 2 10 6" xfId="14737"/>
    <cellStyle name="Notitie 3 2 10 7" xfId="14738"/>
    <cellStyle name="Notitie 3 2 11" xfId="14739"/>
    <cellStyle name="Notitie 3 2 11 2" xfId="14740"/>
    <cellStyle name="Notitie 3 2 11 2 2" xfId="14741"/>
    <cellStyle name="Notitie 3 2 11 2 3" xfId="14742"/>
    <cellStyle name="Notitie 3 2 11 2 3 2" xfId="14743"/>
    <cellStyle name="Notitie 3 2 11 2 4" xfId="14744"/>
    <cellStyle name="Notitie 3 2 11 2 5" xfId="14745"/>
    <cellStyle name="Notitie 3 2 11 2 6" xfId="14746"/>
    <cellStyle name="Notitie 3 2 11 3" xfId="14747"/>
    <cellStyle name="Notitie 3 2 11 4" xfId="14748"/>
    <cellStyle name="Notitie 3 2 11 4 2" xfId="14749"/>
    <cellStyle name="Notitie 3 2 11 5" xfId="14750"/>
    <cellStyle name="Notitie 3 2 11 6" xfId="14751"/>
    <cellStyle name="Notitie 3 2 11 7" xfId="14752"/>
    <cellStyle name="Notitie 3 2 12" xfId="14753"/>
    <cellStyle name="Notitie 3 2 12 2" xfId="14754"/>
    <cellStyle name="Notitie 3 2 12 2 2" xfId="14755"/>
    <cellStyle name="Notitie 3 2 12 2 3" xfId="14756"/>
    <cellStyle name="Notitie 3 2 12 2 3 2" xfId="14757"/>
    <cellStyle name="Notitie 3 2 12 2 4" xfId="14758"/>
    <cellStyle name="Notitie 3 2 12 2 5" xfId="14759"/>
    <cellStyle name="Notitie 3 2 12 2 6" xfId="14760"/>
    <cellStyle name="Notitie 3 2 12 3" xfId="14761"/>
    <cellStyle name="Notitie 3 2 12 4" xfId="14762"/>
    <cellStyle name="Notitie 3 2 12 4 2" xfId="14763"/>
    <cellStyle name="Notitie 3 2 12 5" xfId="14764"/>
    <cellStyle name="Notitie 3 2 12 6" xfId="14765"/>
    <cellStyle name="Notitie 3 2 12 7" xfId="14766"/>
    <cellStyle name="Notitie 3 2 13" xfId="14767"/>
    <cellStyle name="Notitie 3 2 13 2" xfId="14768"/>
    <cellStyle name="Notitie 3 2 13 2 2" xfId="14769"/>
    <cellStyle name="Notitie 3 2 13 2 3" xfId="14770"/>
    <cellStyle name="Notitie 3 2 13 2 3 2" xfId="14771"/>
    <cellStyle name="Notitie 3 2 13 2 4" xfId="14772"/>
    <cellStyle name="Notitie 3 2 13 2 5" xfId="14773"/>
    <cellStyle name="Notitie 3 2 13 2 6" xfId="14774"/>
    <cellStyle name="Notitie 3 2 13 3" xfId="14775"/>
    <cellStyle name="Notitie 3 2 13 4" xfId="14776"/>
    <cellStyle name="Notitie 3 2 13 4 2" xfId="14777"/>
    <cellStyle name="Notitie 3 2 13 5" xfId="14778"/>
    <cellStyle name="Notitie 3 2 13 6" xfId="14779"/>
    <cellStyle name="Notitie 3 2 13 7" xfId="14780"/>
    <cellStyle name="Notitie 3 2 14" xfId="14781"/>
    <cellStyle name="Notitie 3 2 14 2" xfId="14782"/>
    <cellStyle name="Notitie 3 2 14 2 2" xfId="14783"/>
    <cellStyle name="Notitie 3 2 14 2 3" xfId="14784"/>
    <cellStyle name="Notitie 3 2 14 2 3 2" xfId="14785"/>
    <cellStyle name="Notitie 3 2 14 2 4" xfId="14786"/>
    <cellStyle name="Notitie 3 2 14 2 5" xfId="14787"/>
    <cellStyle name="Notitie 3 2 14 2 6" xfId="14788"/>
    <cellStyle name="Notitie 3 2 14 3" xfId="14789"/>
    <cellStyle name="Notitie 3 2 14 4" xfId="14790"/>
    <cellStyle name="Notitie 3 2 14 4 2" xfId="14791"/>
    <cellStyle name="Notitie 3 2 14 5" xfId="14792"/>
    <cellStyle name="Notitie 3 2 14 6" xfId="14793"/>
    <cellStyle name="Notitie 3 2 14 7" xfId="14794"/>
    <cellStyle name="Notitie 3 2 15" xfId="14795"/>
    <cellStyle name="Notitie 3 2 15 2" xfId="14796"/>
    <cellStyle name="Notitie 3 2 15 2 2" xfId="14797"/>
    <cellStyle name="Notitie 3 2 15 2 3" xfId="14798"/>
    <cellStyle name="Notitie 3 2 15 2 3 2" xfId="14799"/>
    <cellStyle name="Notitie 3 2 15 2 4" xfId="14800"/>
    <cellStyle name="Notitie 3 2 15 2 5" xfId="14801"/>
    <cellStyle name="Notitie 3 2 15 2 6" xfId="14802"/>
    <cellStyle name="Notitie 3 2 15 3" xfId="14803"/>
    <cellStyle name="Notitie 3 2 15 4" xfId="14804"/>
    <cellStyle name="Notitie 3 2 15 4 2" xfId="14805"/>
    <cellStyle name="Notitie 3 2 15 5" xfId="14806"/>
    <cellStyle name="Notitie 3 2 15 6" xfId="14807"/>
    <cellStyle name="Notitie 3 2 15 7" xfId="14808"/>
    <cellStyle name="Notitie 3 2 16" xfId="14809"/>
    <cellStyle name="Notitie 3 2 16 2" xfId="14810"/>
    <cellStyle name="Notitie 3 2 16 2 2" xfId="14811"/>
    <cellStyle name="Notitie 3 2 16 2 3" xfId="14812"/>
    <cellStyle name="Notitie 3 2 16 2 3 2" xfId="14813"/>
    <cellStyle name="Notitie 3 2 16 2 4" xfId="14814"/>
    <cellStyle name="Notitie 3 2 16 2 5" xfId="14815"/>
    <cellStyle name="Notitie 3 2 16 2 6" xfId="14816"/>
    <cellStyle name="Notitie 3 2 16 3" xfId="14817"/>
    <cellStyle name="Notitie 3 2 16 4" xfId="14818"/>
    <cellStyle name="Notitie 3 2 16 4 2" xfId="14819"/>
    <cellStyle name="Notitie 3 2 16 5" xfId="14820"/>
    <cellStyle name="Notitie 3 2 16 6" xfId="14821"/>
    <cellStyle name="Notitie 3 2 16 7" xfId="14822"/>
    <cellStyle name="Notitie 3 2 17" xfId="14823"/>
    <cellStyle name="Notitie 3 2 17 2" xfId="14824"/>
    <cellStyle name="Notitie 3 2 17 2 2" xfId="14825"/>
    <cellStyle name="Notitie 3 2 17 2 3" xfId="14826"/>
    <cellStyle name="Notitie 3 2 17 2 3 2" xfId="14827"/>
    <cellStyle name="Notitie 3 2 17 2 4" xfId="14828"/>
    <cellStyle name="Notitie 3 2 17 2 5" xfId="14829"/>
    <cellStyle name="Notitie 3 2 17 2 6" xfId="14830"/>
    <cellStyle name="Notitie 3 2 17 3" xfId="14831"/>
    <cellStyle name="Notitie 3 2 17 4" xfId="14832"/>
    <cellStyle name="Notitie 3 2 17 4 2" xfId="14833"/>
    <cellStyle name="Notitie 3 2 17 5" xfId="14834"/>
    <cellStyle name="Notitie 3 2 17 6" xfId="14835"/>
    <cellStyle name="Notitie 3 2 17 7" xfId="14836"/>
    <cellStyle name="Notitie 3 2 18" xfId="14837"/>
    <cellStyle name="Notitie 3 2 18 2" xfId="14838"/>
    <cellStyle name="Notitie 3 2 18 2 2" xfId="14839"/>
    <cellStyle name="Notitie 3 2 18 2 3" xfId="14840"/>
    <cellStyle name="Notitie 3 2 18 2 3 2" xfId="14841"/>
    <cellStyle name="Notitie 3 2 18 2 4" xfId="14842"/>
    <cellStyle name="Notitie 3 2 18 2 5" xfId="14843"/>
    <cellStyle name="Notitie 3 2 18 2 6" xfId="14844"/>
    <cellStyle name="Notitie 3 2 18 3" xfId="14845"/>
    <cellStyle name="Notitie 3 2 18 4" xfId="14846"/>
    <cellStyle name="Notitie 3 2 18 4 2" xfId="14847"/>
    <cellStyle name="Notitie 3 2 18 5" xfId="14848"/>
    <cellStyle name="Notitie 3 2 18 6" xfId="14849"/>
    <cellStyle name="Notitie 3 2 18 7" xfId="14850"/>
    <cellStyle name="Notitie 3 2 19" xfId="14851"/>
    <cellStyle name="Notitie 3 2 19 2" xfId="14852"/>
    <cellStyle name="Notitie 3 2 19 2 2" xfId="14853"/>
    <cellStyle name="Notitie 3 2 19 2 3" xfId="14854"/>
    <cellStyle name="Notitie 3 2 19 2 3 2" xfId="14855"/>
    <cellStyle name="Notitie 3 2 19 2 4" xfId="14856"/>
    <cellStyle name="Notitie 3 2 19 2 5" xfId="14857"/>
    <cellStyle name="Notitie 3 2 19 2 6" xfId="14858"/>
    <cellStyle name="Notitie 3 2 19 3" xfId="14859"/>
    <cellStyle name="Notitie 3 2 19 4" xfId="14860"/>
    <cellStyle name="Notitie 3 2 19 4 2" xfId="14861"/>
    <cellStyle name="Notitie 3 2 19 5" xfId="14862"/>
    <cellStyle name="Notitie 3 2 19 6" xfId="14863"/>
    <cellStyle name="Notitie 3 2 19 7" xfId="14864"/>
    <cellStyle name="Notitie 3 2 2" xfId="14865"/>
    <cellStyle name="Notitie 3 2 2 2" xfId="14866"/>
    <cellStyle name="Notitie 3 2 2 2 2" xfId="14867"/>
    <cellStyle name="Notitie 3 2 2 2 3" xfId="14868"/>
    <cellStyle name="Notitie 3 2 2 2 3 2" xfId="14869"/>
    <cellStyle name="Notitie 3 2 2 2 4" xfId="14870"/>
    <cellStyle name="Notitie 3 2 2 2 5" xfId="14871"/>
    <cellStyle name="Notitie 3 2 2 2 6" xfId="14872"/>
    <cellStyle name="Notitie 3 2 2 3" xfId="14873"/>
    <cellStyle name="Notitie 3 2 2 4" xfId="14874"/>
    <cellStyle name="Notitie 3 2 2 4 2" xfId="14875"/>
    <cellStyle name="Notitie 3 2 2 5" xfId="14876"/>
    <cellStyle name="Notitie 3 2 2 6" xfId="14877"/>
    <cellStyle name="Notitie 3 2 2 7" xfId="14878"/>
    <cellStyle name="Notitie 3 2 20" xfId="14879"/>
    <cellStyle name="Notitie 3 2 20 2" xfId="14880"/>
    <cellStyle name="Notitie 3 2 20 2 2" xfId="14881"/>
    <cellStyle name="Notitie 3 2 20 2 3" xfId="14882"/>
    <cellStyle name="Notitie 3 2 20 2 3 2" xfId="14883"/>
    <cellStyle name="Notitie 3 2 20 2 4" xfId="14884"/>
    <cellStyle name="Notitie 3 2 20 2 5" xfId="14885"/>
    <cellStyle name="Notitie 3 2 20 2 6" xfId="14886"/>
    <cellStyle name="Notitie 3 2 20 3" xfId="14887"/>
    <cellStyle name="Notitie 3 2 20 4" xfId="14888"/>
    <cellStyle name="Notitie 3 2 20 4 2" xfId="14889"/>
    <cellStyle name="Notitie 3 2 20 5" xfId="14890"/>
    <cellStyle name="Notitie 3 2 20 6" xfId="14891"/>
    <cellStyle name="Notitie 3 2 20 7" xfId="14892"/>
    <cellStyle name="Notitie 3 2 21" xfId="14893"/>
    <cellStyle name="Notitie 3 2 21 2" xfId="14894"/>
    <cellStyle name="Notitie 3 2 21 2 2" xfId="14895"/>
    <cellStyle name="Notitie 3 2 21 2 3" xfId="14896"/>
    <cellStyle name="Notitie 3 2 21 2 3 2" xfId="14897"/>
    <cellStyle name="Notitie 3 2 21 2 4" xfId="14898"/>
    <cellStyle name="Notitie 3 2 21 2 5" xfId="14899"/>
    <cellStyle name="Notitie 3 2 21 2 6" xfId="14900"/>
    <cellStyle name="Notitie 3 2 21 3" xfId="14901"/>
    <cellStyle name="Notitie 3 2 21 4" xfId="14902"/>
    <cellStyle name="Notitie 3 2 21 4 2" xfId="14903"/>
    <cellStyle name="Notitie 3 2 21 5" xfId="14904"/>
    <cellStyle name="Notitie 3 2 21 6" xfId="14905"/>
    <cellStyle name="Notitie 3 2 21 7" xfId="14906"/>
    <cellStyle name="Notitie 3 2 22" xfId="14907"/>
    <cellStyle name="Notitie 3 2 22 2" xfId="14908"/>
    <cellStyle name="Notitie 3 2 22 2 2" xfId="14909"/>
    <cellStyle name="Notitie 3 2 22 2 3" xfId="14910"/>
    <cellStyle name="Notitie 3 2 22 2 3 2" xfId="14911"/>
    <cellStyle name="Notitie 3 2 22 2 4" xfId="14912"/>
    <cellStyle name="Notitie 3 2 22 2 5" xfId="14913"/>
    <cellStyle name="Notitie 3 2 22 2 6" xfId="14914"/>
    <cellStyle name="Notitie 3 2 22 3" xfId="14915"/>
    <cellStyle name="Notitie 3 2 22 4" xfId="14916"/>
    <cellStyle name="Notitie 3 2 22 4 2" xfId="14917"/>
    <cellStyle name="Notitie 3 2 22 5" xfId="14918"/>
    <cellStyle name="Notitie 3 2 22 6" xfId="14919"/>
    <cellStyle name="Notitie 3 2 22 7" xfId="14920"/>
    <cellStyle name="Notitie 3 2 23" xfId="14921"/>
    <cellStyle name="Notitie 3 2 23 2" xfId="14922"/>
    <cellStyle name="Notitie 3 2 23 2 2" xfId="14923"/>
    <cellStyle name="Notitie 3 2 23 2 3" xfId="14924"/>
    <cellStyle name="Notitie 3 2 23 2 3 2" xfId="14925"/>
    <cellStyle name="Notitie 3 2 23 2 4" xfId="14926"/>
    <cellStyle name="Notitie 3 2 23 2 5" xfId="14927"/>
    <cellStyle name="Notitie 3 2 23 2 6" xfId="14928"/>
    <cellStyle name="Notitie 3 2 23 3" xfId="14929"/>
    <cellStyle name="Notitie 3 2 23 4" xfId="14930"/>
    <cellStyle name="Notitie 3 2 23 4 2" xfId="14931"/>
    <cellStyle name="Notitie 3 2 23 5" xfId="14932"/>
    <cellStyle name="Notitie 3 2 23 6" xfId="14933"/>
    <cellStyle name="Notitie 3 2 23 7" xfId="14934"/>
    <cellStyle name="Notitie 3 2 24" xfId="14935"/>
    <cellStyle name="Notitie 3 2 24 2" xfId="14936"/>
    <cellStyle name="Notitie 3 2 24 2 2" xfId="14937"/>
    <cellStyle name="Notitie 3 2 24 2 3" xfId="14938"/>
    <cellStyle name="Notitie 3 2 24 2 3 2" xfId="14939"/>
    <cellStyle name="Notitie 3 2 24 2 4" xfId="14940"/>
    <cellStyle name="Notitie 3 2 24 2 5" xfId="14941"/>
    <cellStyle name="Notitie 3 2 24 2 6" xfId="14942"/>
    <cellStyle name="Notitie 3 2 24 3" xfId="14943"/>
    <cellStyle name="Notitie 3 2 24 4" xfId="14944"/>
    <cellStyle name="Notitie 3 2 24 4 2" xfId="14945"/>
    <cellStyle name="Notitie 3 2 24 5" xfId="14946"/>
    <cellStyle name="Notitie 3 2 24 6" xfId="14947"/>
    <cellStyle name="Notitie 3 2 24 7" xfId="14948"/>
    <cellStyle name="Notitie 3 2 25" xfId="14949"/>
    <cellStyle name="Notitie 3 2 25 2" xfId="14950"/>
    <cellStyle name="Notitie 3 2 25 2 2" xfId="14951"/>
    <cellStyle name="Notitie 3 2 25 2 3" xfId="14952"/>
    <cellStyle name="Notitie 3 2 25 2 3 2" xfId="14953"/>
    <cellStyle name="Notitie 3 2 25 2 4" xfId="14954"/>
    <cellStyle name="Notitie 3 2 25 2 5" xfId="14955"/>
    <cellStyle name="Notitie 3 2 25 2 6" xfId="14956"/>
    <cellStyle name="Notitie 3 2 25 3" xfId="14957"/>
    <cellStyle name="Notitie 3 2 25 4" xfId="14958"/>
    <cellStyle name="Notitie 3 2 25 4 2" xfId="14959"/>
    <cellStyle name="Notitie 3 2 25 5" xfId="14960"/>
    <cellStyle name="Notitie 3 2 25 6" xfId="14961"/>
    <cellStyle name="Notitie 3 2 25 7" xfId="14962"/>
    <cellStyle name="Notitie 3 2 26" xfId="14963"/>
    <cellStyle name="Notitie 3 2 26 2" xfId="14964"/>
    <cellStyle name="Notitie 3 2 26 2 2" xfId="14965"/>
    <cellStyle name="Notitie 3 2 26 2 3" xfId="14966"/>
    <cellStyle name="Notitie 3 2 26 2 3 2" xfId="14967"/>
    <cellStyle name="Notitie 3 2 26 2 4" xfId="14968"/>
    <cellStyle name="Notitie 3 2 26 2 5" xfId="14969"/>
    <cellStyle name="Notitie 3 2 26 2 6" xfId="14970"/>
    <cellStyle name="Notitie 3 2 26 3" xfId="14971"/>
    <cellStyle name="Notitie 3 2 26 4" xfId="14972"/>
    <cellStyle name="Notitie 3 2 26 4 2" xfId="14973"/>
    <cellStyle name="Notitie 3 2 26 5" xfId="14974"/>
    <cellStyle name="Notitie 3 2 26 6" xfId="14975"/>
    <cellStyle name="Notitie 3 2 26 7" xfId="14976"/>
    <cellStyle name="Notitie 3 2 27" xfId="14977"/>
    <cellStyle name="Notitie 3 2 27 2" xfId="14978"/>
    <cellStyle name="Notitie 3 2 27 2 2" xfId="14979"/>
    <cellStyle name="Notitie 3 2 27 2 3" xfId="14980"/>
    <cellStyle name="Notitie 3 2 27 2 3 2" xfId="14981"/>
    <cellStyle name="Notitie 3 2 27 2 4" xfId="14982"/>
    <cellStyle name="Notitie 3 2 27 2 5" xfId="14983"/>
    <cellStyle name="Notitie 3 2 27 2 6" xfId="14984"/>
    <cellStyle name="Notitie 3 2 27 3" xfId="14985"/>
    <cellStyle name="Notitie 3 2 27 4" xfId="14986"/>
    <cellStyle name="Notitie 3 2 27 4 2" xfId="14987"/>
    <cellStyle name="Notitie 3 2 27 5" xfId="14988"/>
    <cellStyle name="Notitie 3 2 27 6" xfId="14989"/>
    <cellStyle name="Notitie 3 2 27 7" xfId="14990"/>
    <cellStyle name="Notitie 3 2 28" xfId="14991"/>
    <cellStyle name="Notitie 3 2 28 2" xfId="14992"/>
    <cellStyle name="Notitie 3 2 28 2 2" xfId="14993"/>
    <cellStyle name="Notitie 3 2 28 2 3" xfId="14994"/>
    <cellStyle name="Notitie 3 2 28 2 3 2" xfId="14995"/>
    <cellStyle name="Notitie 3 2 28 2 4" xfId="14996"/>
    <cellStyle name="Notitie 3 2 28 2 5" xfId="14997"/>
    <cellStyle name="Notitie 3 2 28 2 6" xfId="14998"/>
    <cellStyle name="Notitie 3 2 28 3" xfId="14999"/>
    <cellStyle name="Notitie 3 2 28 4" xfId="15000"/>
    <cellStyle name="Notitie 3 2 28 4 2" xfId="15001"/>
    <cellStyle name="Notitie 3 2 28 5" xfId="15002"/>
    <cellStyle name="Notitie 3 2 28 6" xfId="15003"/>
    <cellStyle name="Notitie 3 2 28 7" xfId="15004"/>
    <cellStyle name="Notitie 3 2 29" xfId="15005"/>
    <cellStyle name="Notitie 3 2 29 2" xfId="15006"/>
    <cellStyle name="Notitie 3 2 29 2 2" xfId="15007"/>
    <cellStyle name="Notitie 3 2 29 2 3" xfId="15008"/>
    <cellStyle name="Notitie 3 2 29 2 3 2" xfId="15009"/>
    <cellStyle name="Notitie 3 2 29 2 4" xfId="15010"/>
    <cellStyle name="Notitie 3 2 29 2 5" xfId="15011"/>
    <cellStyle name="Notitie 3 2 29 2 6" xfId="15012"/>
    <cellStyle name="Notitie 3 2 29 3" xfId="15013"/>
    <cellStyle name="Notitie 3 2 29 4" xfId="15014"/>
    <cellStyle name="Notitie 3 2 29 4 2" xfId="15015"/>
    <cellStyle name="Notitie 3 2 29 5" xfId="15016"/>
    <cellStyle name="Notitie 3 2 29 6" xfId="15017"/>
    <cellStyle name="Notitie 3 2 29 7" xfId="15018"/>
    <cellStyle name="Notitie 3 2 3" xfId="15019"/>
    <cellStyle name="Notitie 3 2 3 2" xfId="15020"/>
    <cellStyle name="Notitie 3 2 3 2 2" xfId="15021"/>
    <cellStyle name="Notitie 3 2 3 2 3" xfId="15022"/>
    <cellStyle name="Notitie 3 2 3 2 3 2" xfId="15023"/>
    <cellStyle name="Notitie 3 2 3 2 4" xfId="15024"/>
    <cellStyle name="Notitie 3 2 3 2 5" xfId="15025"/>
    <cellStyle name="Notitie 3 2 3 2 6" xfId="15026"/>
    <cellStyle name="Notitie 3 2 3 3" xfId="15027"/>
    <cellStyle name="Notitie 3 2 3 4" xfId="15028"/>
    <cellStyle name="Notitie 3 2 3 4 2" xfId="15029"/>
    <cellStyle name="Notitie 3 2 3 5" xfId="15030"/>
    <cellStyle name="Notitie 3 2 3 6" xfId="15031"/>
    <cellStyle name="Notitie 3 2 3 7" xfId="15032"/>
    <cellStyle name="Notitie 3 2 30" xfId="15033"/>
    <cellStyle name="Notitie 3 2 30 2" xfId="15034"/>
    <cellStyle name="Notitie 3 2 30 2 2" xfId="15035"/>
    <cellStyle name="Notitie 3 2 30 2 3" xfId="15036"/>
    <cellStyle name="Notitie 3 2 30 2 3 2" xfId="15037"/>
    <cellStyle name="Notitie 3 2 30 2 4" xfId="15038"/>
    <cellStyle name="Notitie 3 2 30 2 5" xfId="15039"/>
    <cellStyle name="Notitie 3 2 30 2 6" xfId="15040"/>
    <cellStyle name="Notitie 3 2 30 3" xfId="15041"/>
    <cellStyle name="Notitie 3 2 30 4" xfId="15042"/>
    <cellStyle name="Notitie 3 2 30 4 2" xfId="15043"/>
    <cellStyle name="Notitie 3 2 30 5" xfId="15044"/>
    <cellStyle name="Notitie 3 2 30 6" xfId="15045"/>
    <cellStyle name="Notitie 3 2 30 7" xfId="15046"/>
    <cellStyle name="Notitie 3 2 31" xfId="15047"/>
    <cellStyle name="Notitie 3 2 31 2" xfId="15048"/>
    <cellStyle name="Notitie 3 2 31 2 2" xfId="15049"/>
    <cellStyle name="Notitie 3 2 31 2 3" xfId="15050"/>
    <cellStyle name="Notitie 3 2 31 2 3 2" xfId="15051"/>
    <cellStyle name="Notitie 3 2 31 2 4" xfId="15052"/>
    <cellStyle name="Notitie 3 2 31 2 5" xfId="15053"/>
    <cellStyle name="Notitie 3 2 31 2 6" xfId="15054"/>
    <cellStyle name="Notitie 3 2 31 3" xfId="15055"/>
    <cellStyle name="Notitie 3 2 31 4" xfId="15056"/>
    <cellStyle name="Notitie 3 2 31 4 2" xfId="15057"/>
    <cellStyle name="Notitie 3 2 31 5" xfId="15058"/>
    <cellStyle name="Notitie 3 2 31 6" xfId="15059"/>
    <cellStyle name="Notitie 3 2 31 7" xfId="15060"/>
    <cellStyle name="Notitie 3 2 32" xfId="15061"/>
    <cellStyle name="Notitie 3 2 32 2" xfId="15062"/>
    <cellStyle name="Notitie 3 2 32 2 2" xfId="15063"/>
    <cellStyle name="Notitie 3 2 32 2 3" xfId="15064"/>
    <cellStyle name="Notitie 3 2 32 2 3 2" xfId="15065"/>
    <cellStyle name="Notitie 3 2 32 2 4" xfId="15066"/>
    <cellStyle name="Notitie 3 2 32 2 5" xfId="15067"/>
    <cellStyle name="Notitie 3 2 32 2 6" xfId="15068"/>
    <cellStyle name="Notitie 3 2 32 3" xfId="15069"/>
    <cellStyle name="Notitie 3 2 32 4" xfId="15070"/>
    <cellStyle name="Notitie 3 2 32 4 2" xfId="15071"/>
    <cellStyle name="Notitie 3 2 32 5" xfId="15072"/>
    <cellStyle name="Notitie 3 2 32 6" xfId="15073"/>
    <cellStyle name="Notitie 3 2 32 7" xfId="15074"/>
    <cellStyle name="Notitie 3 2 33" xfId="15075"/>
    <cellStyle name="Notitie 3 2 33 2" xfId="15076"/>
    <cellStyle name="Notitie 3 2 33 2 2" xfId="15077"/>
    <cellStyle name="Notitie 3 2 33 2 3" xfId="15078"/>
    <cellStyle name="Notitie 3 2 33 2 3 2" xfId="15079"/>
    <cellStyle name="Notitie 3 2 33 2 4" xfId="15080"/>
    <cellStyle name="Notitie 3 2 33 2 5" xfId="15081"/>
    <cellStyle name="Notitie 3 2 33 2 6" xfId="15082"/>
    <cellStyle name="Notitie 3 2 33 3" xfId="15083"/>
    <cellStyle name="Notitie 3 2 33 4" xfId="15084"/>
    <cellStyle name="Notitie 3 2 33 4 2" xfId="15085"/>
    <cellStyle name="Notitie 3 2 33 5" xfId="15086"/>
    <cellStyle name="Notitie 3 2 33 6" xfId="15087"/>
    <cellStyle name="Notitie 3 2 33 7" xfId="15088"/>
    <cellStyle name="Notitie 3 2 34" xfId="15089"/>
    <cellStyle name="Notitie 3 2 34 2" xfId="15090"/>
    <cellStyle name="Notitie 3 2 34 2 2" xfId="15091"/>
    <cellStyle name="Notitie 3 2 34 2 3" xfId="15092"/>
    <cellStyle name="Notitie 3 2 34 2 3 2" xfId="15093"/>
    <cellStyle name="Notitie 3 2 34 2 4" xfId="15094"/>
    <cellStyle name="Notitie 3 2 34 2 5" xfId="15095"/>
    <cellStyle name="Notitie 3 2 34 2 6" xfId="15096"/>
    <cellStyle name="Notitie 3 2 34 3" xfId="15097"/>
    <cellStyle name="Notitie 3 2 34 4" xfId="15098"/>
    <cellStyle name="Notitie 3 2 34 4 2" xfId="15099"/>
    <cellStyle name="Notitie 3 2 34 5" xfId="15100"/>
    <cellStyle name="Notitie 3 2 34 6" xfId="15101"/>
    <cellStyle name="Notitie 3 2 34 7" xfId="15102"/>
    <cellStyle name="Notitie 3 2 35" xfId="15103"/>
    <cellStyle name="Notitie 3 2 35 2" xfId="15104"/>
    <cellStyle name="Notitie 3 2 35 2 2" xfId="15105"/>
    <cellStyle name="Notitie 3 2 35 2 3" xfId="15106"/>
    <cellStyle name="Notitie 3 2 35 2 3 2" xfId="15107"/>
    <cellStyle name="Notitie 3 2 35 2 4" xfId="15108"/>
    <cellStyle name="Notitie 3 2 35 2 5" xfId="15109"/>
    <cellStyle name="Notitie 3 2 35 2 6" xfId="15110"/>
    <cellStyle name="Notitie 3 2 35 3" xfId="15111"/>
    <cellStyle name="Notitie 3 2 35 4" xfId="15112"/>
    <cellStyle name="Notitie 3 2 35 4 2" xfId="15113"/>
    <cellStyle name="Notitie 3 2 35 5" xfId="15114"/>
    <cellStyle name="Notitie 3 2 35 6" xfId="15115"/>
    <cellStyle name="Notitie 3 2 35 7" xfId="15116"/>
    <cellStyle name="Notitie 3 2 36" xfId="15117"/>
    <cellStyle name="Notitie 3 2 36 2" xfId="15118"/>
    <cellStyle name="Notitie 3 2 36 2 2" xfId="15119"/>
    <cellStyle name="Notitie 3 2 36 2 3" xfId="15120"/>
    <cellStyle name="Notitie 3 2 36 2 3 2" xfId="15121"/>
    <cellStyle name="Notitie 3 2 36 2 4" xfId="15122"/>
    <cellStyle name="Notitie 3 2 36 2 5" xfId="15123"/>
    <cellStyle name="Notitie 3 2 36 2 6" xfId="15124"/>
    <cellStyle name="Notitie 3 2 36 3" xfId="15125"/>
    <cellStyle name="Notitie 3 2 36 4" xfId="15126"/>
    <cellStyle name="Notitie 3 2 36 4 2" xfId="15127"/>
    <cellStyle name="Notitie 3 2 36 5" xfId="15128"/>
    <cellStyle name="Notitie 3 2 36 6" xfId="15129"/>
    <cellStyle name="Notitie 3 2 36 7" xfId="15130"/>
    <cellStyle name="Notitie 3 2 37" xfId="15131"/>
    <cellStyle name="Notitie 3 2 37 2" xfId="15132"/>
    <cellStyle name="Notitie 3 2 37 2 2" xfId="15133"/>
    <cellStyle name="Notitie 3 2 37 2 3" xfId="15134"/>
    <cellStyle name="Notitie 3 2 37 2 3 2" xfId="15135"/>
    <cellStyle name="Notitie 3 2 37 2 4" xfId="15136"/>
    <cellStyle name="Notitie 3 2 37 2 5" xfId="15137"/>
    <cellStyle name="Notitie 3 2 37 2 6" xfId="15138"/>
    <cellStyle name="Notitie 3 2 37 3" xfId="15139"/>
    <cellStyle name="Notitie 3 2 37 4" xfId="15140"/>
    <cellStyle name="Notitie 3 2 37 4 2" xfId="15141"/>
    <cellStyle name="Notitie 3 2 37 5" xfId="15142"/>
    <cellStyle name="Notitie 3 2 37 6" xfId="15143"/>
    <cellStyle name="Notitie 3 2 37 7" xfId="15144"/>
    <cellStyle name="Notitie 3 2 38" xfId="15145"/>
    <cellStyle name="Notitie 3 2 38 2" xfId="15146"/>
    <cellStyle name="Notitie 3 2 38 2 2" xfId="15147"/>
    <cellStyle name="Notitie 3 2 38 2 3" xfId="15148"/>
    <cellStyle name="Notitie 3 2 38 2 3 2" xfId="15149"/>
    <cellStyle name="Notitie 3 2 38 2 4" xfId="15150"/>
    <cellStyle name="Notitie 3 2 38 2 5" xfId="15151"/>
    <cellStyle name="Notitie 3 2 38 2 6" xfId="15152"/>
    <cellStyle name="Notitie 3 2 38 3" xfId="15153"/>
    <cellStyle name="Notitie 3 2 38 4" xfId="15154"/>
    <cellStyle name="Notitie 3 2 38 4 2" xfId="15155"/>
    <cellStyle name="Notitie 3 2 38 5" xfId="15156"/>
    <cellStyle name="Notitie 3 2 38 6" xfId="15157"/>
    <cellStyle name="Notitie 3 2 38 7" xfId="15158"/>
    <cellStyle name="Notitie 3 2 39" xfId="15159"/>
    <cellStyle name="Notitie 3 2 39 2" xfId="15160"/>
    <cellStyle name="Notitie 3 2 39 2 2" xfId="15161"/>
    <cellStyle name="Notitie 3 2 39 2 3" xfId="15162"/>
    <cellStyle name="Notitie 3 2 39 2 3 2" xfId="15163"/>
    <cellStyle name="Notitie 3 2 39 2 4" xfId="15164"/>
    <cellStyle name="Notitie 3 2 39 2 5" xfId="15165"/>
    <cellStyle name="Notitie 3 2 39 2 6" xfId="15166"/>
    <cellStyle name="Notitie 3 2 39 3" xfId="15167"/>
    <cellStyle name="Notitie 3 2 39 4" xfId="15168"/>
    <cellStyle name="Notitie 3 2 39 4 2" xfId="15169"/>
    <cellStyle name="Notitie 3 2 39 5" xfId="15170"/>
    <cellStyle name="Notitie 3 2 39 6" xfId="15171"/>
    <cellStyle name="Notitie 3 2 39 7" xfId="15172"/>
    <cellStyle name="Notitie 3 2 4" xfId="15173"/>
    <cellStyle name="Notitie 3 2 4 2" xfId="15174"/>
    <cellStyle name="Notitie 3 2 4 2 2" xfId="15175"/>
    <cellStyle name="Notitie 3 2 4 2 3" xfId="15176"/>
    <cellStyle name="Notitie 3 2 4 2 3 2" xfId="15177"/>
    <cellStyle name="Notitie 3 2 4 2 4" xfId="15178"/>
    <cellStyle name="Notitie 3 2 4 2 5" xfId="15179"/>
    <cellStyle name="Notitie 3 2 4 2 6" xfId="15180"/>
    <cellStyle name="Notitie 3 2 4 3" xfId="15181"/>
    <cellStyle name="Notitie 3 2 4 4" xfId="15182"/>
    <cellStyle name="Notitie 3 2 4 4 2" xfId="15183"/>
    <cellStyle name="Notitie 3 2 4 5" xfId="15184"/>
    <cellStyle name="Notitie 3 2 4 6" xfId="15185"/>
    <cellStyle name="Notitie 3 2 4 7" xfId="15186"/>
    <cellStyle name="Notitie 3 2 40" xfId="15187"/>
    <cellStyle name="Notitie 3 2 40 2" xfId="15188"/>
    <cellStyle name="Notitie 3 2 40 2 2" xfId="15189"/>
    <cellStyle name="Notitie 3 2 40 2 3" xfId="15190"/>
    <cellStyle name="Notitie 3 2 40 2 3 2" xfId="15191"/>
    <cellStyle name="Notitie 3 2 40 2 4" xfId="15192"/>
    <cellStyle name="Notitie 3 2 40 2 5" xfId="15193"/>
    <cellStyle name="Notitie 3 2 40 2 6" xfId="15194"/>
    <cellStyle name="Notitie 3 2 40 3" xfId="15195"/>
    <cellStyle name="Notitie 3 2 40 4" xfId="15196"/>
    <cellStyle name="Notitie 3 2 40 4 2" xfId="15197"/>
    <cellStyle name="Notitie 3 2 40 5" xfId="15198"/>
    <cellStyle name="Notitie 3 2 40 6" xfId="15199"/>
    <cellStyle name="Notitie 3 2 40 7" xfId="15200"/>
    <cellStyle name="Notitie 3 2 41" xfId="15201"/>
    <cellStyle name="Notitie 3 2 41 2" xfId="15202"/>
    <cellStyle name="Notitie 3 2 41 2 2" xfId="15203"/>
    <cellStyle name="Notitie 3 2 41 2 3" xfId="15204"/>
    <cellStyle name="Notitie 3 2 41 2 3 2" xfId="15205"/>
    <cellStyle name="Notitie 3 2 41 2 4" xfId="15206"/>
    <cellStyle name="Notitie 3 2 41 2 5" xfId="15207"/>
    <cellStyle name="Notitie 3 2 41 2 6" xfId="15208"/>
    <cellStyle name="Notitie 3 2 41 3" xfId="15209"/>
    <cellStyle name="Notitie 3 2 41 4" xfId="15210"/>
    <cellStyle name="Notitie 3 2 41 4 2" xfId="15211"/>
    <cellStyle name="Notitie 3 2 41 5" xfId="15212"/>
    <cellStyle name="Notitie 3 2 41 6" xfId="15213"/>
    <cellStyle name="Notitie 3 2 41 7" xfId="15214"/>
    <cellStyle name="Notitie 3 2 42" xfId="15215"/>
    <cellStyle name="Notitie 3 2 42 2" xfId="15216"/>
    <cellStyle name="Notitie 3 2 42 2 2" xfId="15217"/>
    <cellStyle name="Notitie 3 2 42 2 3" xfId="15218"/>
    <cellStyle name="Notitie 3 2 42 2 3 2" xfId="15219"/>
    <cellStyle name="Notitie 3 2 42 2 4" xfId="15220"/>
    <cellStyle name="Notitie 3 2 42 2 5" xfId="15221"/>
    <cellStyle name="Notitie 3 2 42 2 6" xfId="15222"/>
    <cellStyle name="Notitie 3 2 42 3" xfId="15223"/>
    <cellStyle name="Notitie 3 2 42 4" xfId="15224"/>
    <cellStyle name="Notitie 3 2 42 4 2" xfId="15225"/>
    <cellStyle name="Notitie 3 2 42 5" xfId="15226"/>
    <cellStyle name="Notitie 3 2 42 6" xfId="15227"/>
    <cellStyle name="Notitie 3 2 42 7" xfId="15228"/>
    <cellStyle name="Notitie 3 2 43" xfId="15229"/>
    <cellStyle name="Notitie 3 2 43 2" xfId="15230"/>
    <cellStyle name="Notitie 3 2 43 2 2" xfId="15231"/>
    <cellStyle name="Notitie 3 2 43 2 3" xfId="15232"/>
    <cellStyle name="Notitie 3 2 43 2 3 2" xfId="15233"/>
    <cellStyle name="Notitie 3 2 43 2 4" xfId="15234"/>
    <cellStyle name="Notitie 3 2 43 2 5" xfId="15235"/>
    <cellStyle name="Notitie 3 2 43 2 6" xfId="15236"/>
    <cellStyle name="Notitie 3 2 43 3" xfId="15237"/>
    <cellStyle name="Notitie 3 2 43 4" xfId="15238"/>
    <cellStyle name="Notitie 3 2 43 4 2" xfId="15239"/>
    <cellStyle name="Notitie 3 2 43 5" xfId="15240"/>
    <cellStyle name="Notitie 3 2 43 6" xfId="15241"/>
    <cellStyle name="Notitie 3 2 43 7" xfId="15242"/>
    <cellStyle name="Notitie 3 2 44" xfId="15243"/>
    <cellStyle name="Notitie 3 2 44 2" xfId="15244"/>
    <cellStyle name="Notitie 3 2 44 2 2" xfId="15245"/>
    <cellStyle name="Notitie 3 2 44 2 3" xfId="15246"/>
    <cellStyle name="Notitie 3 2 44 2 3 2" xfId="15247"/>
    <cellStyle name="Notitie 3 2 44 2 4" xfId="15248"/>
    <cellStyle name="Notitie 3 2 44 2 5" xfId="15249"/>
    <cellStyle name="Notitie 3 2 44 2 6" xfId="15250"/>
    <cellStyle name="Notitie 3 2 44 3" xfId="15251"/>
    <cellStyle name="Notitie 3 2 44 4" xfId="15252"/>
    <cellStyle name="Notitie 3 2 44 4 2" xfId="15253"/>
    <cellStyle name="Notitie 3 2 44 5" xfId="15254"/>
    <cellStyle name="Notitie 3 2 44 6" xfId="15255"/>
    <cellStyle name="Notitie 3 2 44 7" xfId="15256"/>
    <cellStyle name="Notitie 3 2 45" xfId="15257"/>
    <cellStyle name="Notitie 3 2 45 2" xfId="15258"/>
    <cellStyle name="Notitie 3 2 45 2 2" xfId="15259"/>
    <cellStyle name="Notitie 3 2 45 2 3" xfId="15260"/>
    <cellStyle name="Notitie 3 2 45 2 3 2" xfId="15261"/>
    <cellStyle name="Notitie 3 2 45 2 4" xfId="15262"/>
    <cellStyle name="Notitie 3 2 45 2 5" xfId="15263"/>
    <cellStyle name="Notitie 3 2 45 2 6" xfId="15264"/>
    <cellStyle name="Notitie 3 2 45 3" xfId="15265"/>
    <cellStyle name="Notitie 3 2 45 4" xfId="15266"/>
    <cellStyle name="Notitie 3 2 45 4 2" xfId="15267"/>
    <cellStyle name="Notitie 3 2 45 5" xfId="15268"/>
    <cellStyle name="Notitie 3 2 45 6" xfId="15269"/>
    <cellStyle name="Notitie 3 2 45 7" xfId="15270"/>
    <cellStyle name="Notitie 3 2 46" xfId="15271"/>
    <cellStyle name="Notitie 3 2 46 2" xfId="15272"/>
    <cellStyle name="Notitie 3 2 46 2 2" xfId="15273"/>
    <cellStyle name="Notitie 3 2 46 2 3" xfId="15274"/>
    <cellStyle name="Notitie 3 2 46 2 3 2" xfId="15275"/>
    <cellStyle name="Notitie 3 2 46 2 4" xfId="15276"/>
    <cellStyle name="Notitie 3 2 46 2 5" xfId="15277"/>
    <cellStyle name="Notitie 3 2 46 2 6" xfId="15278"/>
    <cellStyle name="Notitie 3 2 46 3" xfId="15279"/>
    <cellStyle name="Notitie 3 2 46 4" xfId="15280"/>
    <cellStyle name="Notitie 3 2 46 4 2" xfId="15281"/>
    <cellStyle name="Notitie 3 2 46 5" xfId="15282"/>
    <cellStyle name="Notitie 3 2 46 6" xfId="15283"/>
    <cellStyle name="Notitie 3 2 46 7" xfId="15284"/>
    <cellStyle name="Notitie 3 2 47" xfId="15285"/>
    <cellStyle name="Notitie 3 2 47 2" xfId="15286"/>
    <cellStyle name="Notitie 3 2 47 2 2" xfId="15287"/>
    <cellStyle name="Notitie 3 2 47 2 3" xfId="15288"/>
    <cellStyle name="Notitie 3 2 47 2 3 2" xfId="15289"/>
    <cellStyle name="Notitie 3 2 47 2 4" xfId="15290"/>
    <cellStyle name="Notitie 3 2 47 2 5" xfId="15291"/>
    <cellStyle name="Notitie 3 2 47 2 6" xfId="15292"/>
    <cellStyle name="Notitie 3 2 47 3" xfId="15293"/>
    <cellStyle name="Notitie 3 2 47 4" xfId="15294"/>
    <cellStyle name="Notitie 3 2 47 4 2" xfId="15295"/>
    <cellStyle name="Notitie 3 2 47 5" xfId="15296"/>
    <cellStyle name="Notitie 3 2 47 6" xfId="15297"/>
    <cellStyle name="Notitie 3 2 47 7" xfId="15298"/>
    <cellStyle name="Notitie 3 2 48" xfId="15299"/>
    <cellStyle name="Notitie 3 2 48 2" xfId="15300"/>
    <cellStyle name="Notitie 3 2 48 2 2" xfId="15301"/>
    <cellStyle name="Notitie 3 2 48 2 3" xfId="15302"/>
    <cellStyle name="Notitie 3 2 48 2 3 2" xfId="15303"/>
    <cellStyle name="Notitie 3 2 48 2 4" xfId="15304"/>
    <cellStyle name="Notitie 3 2 48 2 5" xfId="15305"/>
    <cellStyle name="Notitie 3 2 48 2 6" xfId="15306"/>
    <cellStyle name="Notitie 3 2 48 3" xfId="15307"/>
    <cellStyle name="Notitie 3 2 48 4" xfId="15308"/>
    <cellStyle name="Notitie 3 2 48 4 2" xfId="15309"/>
    <cellStyle name="Notitie 3 2 48 5" xfId="15310"/>
    <cellStyle name="Notitie 3 2 48 6" xfId="15311"/>
    <cellStyle name="Notitie 3 2 48 7" xfId="15312"/>
    <cellStyle name="Notitie 3 2 49" xfId="15313"/>
    <cellStyle name="Notitie 3 2 49 2" xfId="15314"/>
    <cellStyle name="Notitie 3 2 49 2 2" xfId="15315"/>
    <cellStyle name="Notitie 3 2 49 2 3" xfId="15316"/>
    <cellStyle name="Notitie 3 2 49 2 3 2" xfId="15317"/>
    <cellStyle name="Notitie 3 2 49 2 4" xfId="15318"/>
    <cellStyle name="Notitie 3 2 49 2 5" xfId="15319"/>
    <cellStyle name="Notitie 3 2 49 2 6" xfId="15320"/>
    <cellStyle name="Notitie 3 2 49 3" xfId="15321"/>
    <cellStyle name="Notitie 3 2 49 4" xfId="15322"/>
    <cellStyle name="Notitie 3 2 49 4 2" xfId="15323"/>
    <cellStyle name="Notitie 3 2 49 5" xfId="15324"/>
    <cellStyle name="Notitie 3 2 49 6" xfId="15325"/>
    <cellStyle name="Notitie 3 2 49 7" xfId="15326"/>
    <cellStyle name="Notitie 3 2 5" xfId="15327"/>
    <cellStyle name="Notitie 3 2 5 2" xfId="15328"/>
    <cellStyle name="Notitie 3 2 5 2 2" xfId="15329"/>
    <cellStyle name="Notitie 3 2 5 2 3" xfId="15330"/>
    <cellStyle name="Notitie 3 2 5 2 3 2" xfId="15331"/>
    <cellStyle name="Notitie 3 2 5 2 4" xfId="15332"/>
    <cellStyle name="Notitie 3 2 5 2 5" xfId="15333"/>
    <cellStyle name="Notitie 3 2 5 2 6" xfId="15334"/>
    <cellStyle name="Notitie 3 2 5 3" xfId="15335"/>
    <cellStyle name="Notitie 3 2 5 4" xfId="15336"/>
    <cellStyle name="Notitie 3 2 5 4 2" xfId="15337"/>
    <cellStyle name="Notitie 3 2 5 5" xfId="15338"/>
    <cellStyle name="Notitie 3 2 5 6" xfId="15339"/>
    <cellStyle name="Notitie 3 2 5 7" xfId="15340"/>
    <cellStyle name="Notitie 3 2 50" xfId="15341"/>
    <cellStyle name="Notitie 3 2 50 2" xfId="15342"/>
    <cellStyle name="Notitie 3 2 50 2 2" xfId="15343"/>
    <cellStyle name="Notitie 3 2 50 2 3" xfId="15344"/>
    <cellStyle name="Notitie 3 2 50 2 3 2" xfId="15345"/>
    <cellStyle name="Notitie 3 2 50 2 4" xfId="15346"/>
    <cellStyle name="Notitie 3 2 50 2 5" xfId="15347"/>
    <cellStyle name="Notitie 3 2 50 2 6" xfId="15348"/>
    <cellStyle name="Notitie 3 2 50 3" xfId="15349"/>
    <cellStyle name="Notitie 3 2 50 4" xfId="15350"/>
    <cellStyle name="Notitie 3 2 50 4 2" xfId="15351"/>
    <cellStyle name="Notitie 3 2 50 5" xfId="15352"/>
    <cellStyle name="Notitie 3 2 50 6" xfId="15353"/>
    <cellStyle name="Notitie 3 2 50 7" xfId="15354"/>
    <cellStyle name="Notitie 3 2 51" xfId="15355"/>
    <cellStyle name="Notitie 3 2 51 2" xfId="15356"/>
    <cellStyle name="Notitie 3 2 51 2 2" xfId="15357"/>
    <cellStyle name="Notitie 3 2 51 2 3" xfId="15358"/>
    <cellStyle name="Notitie 3 2 51 2 3 2" xfId="15359"/>
    <cellStyle name="Notitie 3 2 51 2 4" xfId="15360"/>
    <cellStyle name="Notitie 3 2 51 2 5" xfId="15361"/>
    <cellStyle name="Notitie 3 2 51 2 6" xfId="15362"/>
    <cellStyle name="Notitie 3 2 51 3" xfId="15363"/>
    <cellStyle name="Notitie 3 2 51 4" xfId="15364"/>
    <cellStyle name="Notitie 3 2 51 4 2" xfId="15365"/>
    <cellStyle name="Notitie 3 2 51 5" xfId="15366"/>
    <cellStyle name="Notitie 3 2 51 6" xfId="15367"/>
    <cellStyle name="Notitie 3 2 51 7" xfId="15368"/>
    <cellStyle name="Notitie 3 2 52" xfId="15369"/>
    <cellStyle name="Notitie 3 2 52 2" xfId="15370"/>
    <cellStyle name="Notitie 3 2 52 2 2" xfId="15371"/>
    <cellStyle name="Notitie 3 2 52 2 3" xfId="15372"/>
    <cellStyle name="Notitie 3 2 52 2 3 2" xfId="15373"/>
    <cellStyle name="Notitie 3 2 52 2 4" xfId="15374"/>
    <cellStyle name="Notitie 3 2 52 2 5" xfId="15375"/>
    <cellStyle name="Notitie 3 2 52 2 6" xfId="15376"/>
    <cellStyle name="Notitie 3 2 52 3" xfId="15377"/>
    <cellStyle name="Notitie 3 2 52 4" xfId="15378"/>
    <cellStyle name="Notitie 3 2 52 4 2" xfId="15379"/>
    <cellStyle name="Notitie 3 2 52 5" xfId="15380"/>
    <cellStyle name="Notitie 3 2 52 6" xfId="15381"/>
    <cellStyle name="Notitie 3 2 52 7" xfId="15382"/>
    <cellStyle name="Notitie 3 2 53" xfId="15383"/>
    <cellStyle name="Notitie 3 2 53 2" xfId="15384"/>
    <cellStyle name="Notitie 3 2 53 2 2" xfId="15385"/>
    <cellStyle name="Notitie 3 2 53 2 3" xfId="15386"/>
    <cellStyle name="Notitie 3 2 53 2 3 2" xfId="15387"/>
    <cellStyle name="Notitie 3 2 53 2 4" xfId="15388"/>
    <cellStyle name="Notitie 3 2 53 2 5" xfId="15389"/>
    <cellStyle name="Notitie 3 2 53 2 6" xfId="15390"/>
    <cellStyle name="Notitie 3 2 53 3" xfId="15391"/>
    <cellStyle name="Notitie 3 2 53 4" xfId="15392"/>
    <cellStyle name="Notitie 3 2 53 4 2" xfId="15393"/>
    <cellStyle name="Notitie 3 2 53 5" xfId="15394"/>
    <cellStyle name="Notitie 3 2 53 6" xfId="15395"/>
    <cellStyle name="Notitie 3 2 53 7" xfId="15396"/>
    <cellStyle name="Notitie 3 2 54" xfId="15397"/>
    <cellStyle name="Notitie 3 2 54 2" xfId="15398"/>
    <cellStyle name="Notitie 3 2 54 2 2" xfId="15399"/>
    <cellStyle name="Notitie 3 2 54 2 3" xfId="15400"/>
    <cellStyle name="Notitie 3 2 54 2 3 2" xfId="15401"/>
    <cellStyle name="Notitie 3 2 54 2 4" xfId="15402"/>
    <cellStyle name="Notitie 3 2 54 2 5" xfId="15403"/>
    <cellStyle name="Notitie 3 2 54 2 6" xfId="15404"/>
    <cellStyle name="Notitie 3 2 54 3" xfId="15405"/>
    <cellStyle name="Notitie 3 2 54 4" xfId="15406"/>
    <cellStyle name="Notitie 3 2 54 4 2" xfId="15407"/>
    <cellStyle name="Notitie 3 2 54 5" xfId="15408"/>
    <cellStyle name="Notitie 3 2 54 6" xfId="15409"/>
    <cellStyle name="Notitie 3 2 54 7" xfId="15410"/>
    <cellStyle name="Notitie 3 2 55" xfId="15411"/>
    <cellStyle name="Notitie 3 2 55 2" xfId="15412"/>
    <cellStyle name="Notitie 3 2 55 2 2" xfId="15413"/>
    <cellStyle name="Notitie 3 2 55 2 3" xfId="15414"/>
    <cellStyle name="Notitie 3 2 55 2 3 2" xfId="15415"/>
    <cellStyle name="Notitie 3 2 55 2 4" xfId="15416"/>
    <cellStyle name="Notitie 3 2 55 2 5" xfId="15417"/>
    <cellStyle name="Notitie 3 2 55 2 6" xfId="15418"/>
    <cellStyle name="Notitie 3 2 55 3" xfId="15419"/>
    <cellStyle name="Notitie 3 2 55 4" xfId="15420"/>
    <cellStyle name="Notitie 3 2 55 4 2" xfId="15421"/>
    <cellStyle name="Notitie 3 2 55 5" xfId="15422"/>
    <cellStyle name="Notitie 3 2 55 6" xfId="15423"/>
    <cellStyle name="Notitie 3 2 55 7" xfId="15424"/>
    <cellStyle name="Notitie 3 2 56" xfId="15425"/>
    <cellStyle name="Notitie 3 2 56 2" xfId="15426"/>
    <cellStyle name="Notitie 3 2 56 2 2" xfId="15427"/>
    <cellStyle name="Notitie 3 2 56 2 3" xfId="15428"/>
    <cellStyle name="Notitie 3 2 56 2 3 2" xfId="15429"/>
    <cellStyle name="Notitie 3 2 56 2 4" xfId="15430"/>
    <cellStyle name="Notitie 3 2 56 2 5" xfId="15431"/>
    <cellStyle name="Notitie 3 2 56 2 6" xfId="15432"/>
    <cellStyle name="Notitie 3 2 56 3" xfId="15433"/>
    <cellStyle name="Notitie 3 2 56 4" xfId="15434"/>
    <cellStyle name="Notitie 3 2 56 4 2" xfId="15435"/>
    <cellStyle name="Notitie 3 2 56 5" xfId="15436"/>
    <cellStyle name="Notitie 3 2 56 6" xfId="15437"/>
    <cellStyle name="Notitie 3 2 56 7" xfId="15438"/>
    <cellStyle name="Notitie 3 2 57" xfId="15439"/>
    <cellStyle name="Notitie 3 2 57 2" xfId="15440"/>
    <cellStyle name="Notitie 3 2 57 2 2" xfId="15441"/>
    <cellStyle name="Notitie 3 2 57 2 3" xfId="15442"/>
    <cellStyle name="Notitie 3 2 57 2 3 2" xfId="15443"/>
    <cellStyle name="Notitie 3 2 57 2 4" xfId="15444"/>
    <cellStyle name="Notitie 3 2 57 2 5" xfId="15445"/>
    <cellStyle name="Notitie 3 2 57 2 6" xfId="15446"/>
    <cellStyle name="Notitie 3 2 57 3" xfId="15447"/>
    <cellStyle name="Notitie 3 2 57 4" xfId="15448"/>
    <cellStyle name="Notitie 3 2 57 4 2" xfId="15449"/>
    <cellStyle name="Notitie 3 2 57 5" xfId="15450"/>
    <cellStyle name="Notitie 3 2 57 6" xfId="15451"/>
    <cellStyle name="Notitie 3 2 57 7" xfId="15452"/>
    <cellStyle name="Notitie 3 2 58" xfId="15453"/>
    <cellStyle name="Notitie 3 2 58 2" xfId="15454"/>
    <cellStyle name="Notitie 3 2 58 2 2" xfId="15455"/>
    <cellStyle name="Notitie 3 2 58 2 3" xfId="15456"/>
    <cellStyle name="Notitie 3 2 58 2 3 2" xfId="15457"/>
    <cellStyle name="Notitie 3 2 58 2 4" xfId="15458"/>
    <cellStyle name="Notitie 3 2 58 2 5" xfId="15459"/>
    <cellStyle name="Notitie 3 2 58 2 6" xfId="15460"/>
    <cellStyle name="Notitie 3 2 58 3" xfId="15461"/>
    <cellStyle name="Notitie 3 2 58 4" xfId="15462"/>
    <cellStyle name="Notitie 3 2 58 4 2" xfId="15463"/>
    <cellStyle name="Notitie 3 2 58 5" xfId="15464"/>
    <cellStyle name="Notitie 3 2 58 6" xfId="15465"/>
    <cellStyle name="Notitie 3 2 58 7" xfId="15466"/>
    <cellStyle name="Notitie 3 2 59" xfId="15467"/>
    <cellStyle name="Notitie 3 2 59 2" xfId="15468"/>
    <cellStyle name="Notitie 3 2 59 2 2" xfId="15469"/>
    <cellStyle name="Notitie 3 2 59 2 3" xfId="15470"/>
    <cellStyle name="Notitie 3 2 59 2 3 2" xfId="15471"/>
    <cellStyle name="Notitie 3 2 59 2 4" xfId="15472"/>
    <cellStyle name="Notitie 3 2 59 2 5" xfId="15473"/>
    <cellStyle name="Notitie 3 2 59 2 6" xfId="15474"/>
    <cellStyle name="Notitie 3 2 59 3" xfId="15475"/>
    <cellStyle name="Notitie 3 2 59 4" xfId="15476"/>
    <cellStyle name="Notitie 3 2 59 4 2" xfId="15477"/>
    <cellStyle name="Notitie 3 2 59 5" xfId="15478"/>
    <cellStyle name="Notitie 3 2 59 6" xfId="15479"/>
    <cellStyle name="Notitie 3 2 59 7" xfId="15480"/>
    <cellStyle name="Notitie 3 2 6" xfId="15481"/>
    <cellStyle name="Notitie 3 2 6 2" xfId="15482"/>
    <cellStyle name="Notitie 3 2 6 2 2" xfId="15483"/>
    <cellStyle name="Notitie 3 2 6 2 3" xfId="15484"/>
    <cellStyle name="Notitie 3 2 6 2 3 2" xfId="15485"/>
    <cellStyle name="Notitie 3 2 6 2 4" xfId="15486"/>
    <cellStyle name="Notitie 3 2 6 2 5" xfId="15487"/>
    <cellStyle name="Notitie 3 2 6 2 6" xfId="15488"/>
    <cellStyle name="Notitie 3 2 6 3" xfId="15489"/>
    <cellStyle name="Notitie 3 2 6 4" xfId="15490"/>
    <cellStyle name="Notitie 3 2 6 4 2" xfId="15491"/>
    <cellStyle name="Notitie 3 2 6 5" xfId="15492"/>
    <cellStyle name="Notitie 3 2 6 6" xfId="15493"/>
    <cellStyle name="Notitie 3 2 6 7" xfId="15494"/>
    <cellStyle name="Notitie 3 2 60" xfId="15495"/>
    <cellStyle name="Notitie 3 2 60 2" xfId="15496"/>
    <cellStyle name="Notitie 3 2 60 2 2" xfId="15497"/>
    <cellStyle name="Notitie 3 2 60 2 3" xfId="15498"/>
    <cellStyle name="Notitie 3 2 60 2 3 2" xfId="15499"/>
    <cellStyle name="Notitie 3 2 60 2 4" xfId="15500"/>
    <cellStyle name="Notitie 3 2 60 2 5" xfId="15501"/>
    <cellStyle name="Notitie 3 2 60 2 6" xfId="15502"/>
    <cellStyle name="Notitie 3 2 60 3" xfId="15503"/>
    <cellStyle name="Notitie 3 2 60 4" xfId="15504"/>
    <cellStyle name="Notitie 3 2 60 4 2" xfId="15505"/>
    <cellStyle name="Notitie 3 2 60 5" xfId="15506"/>
    <cellStyle name="Notitie 3 2 60 6" xfId="15507"/>
    <cellStyle name="Notitie 3 2 60 7" xfId="15508"/>
    <cellStyle name="Notitie 3 2 61" xfId="15509"/>
    <cellStyle name="Notitie 3 2 61 2" xfId="15510"/>
    <cellStyle name="Notitie 3 2 61 2 2" xfId="15511"/>
    <cellStyle name="Notitie 3 2 61 2 3" xfId="15512"/>
    <cellStyle name="Notitie 3 2 61 2 3 2" xfId="15513"/>
    <cellStyle name="Notitie 3 2 61 2 4" xfId="15514"/>
    <cellStyle name="Notitie 3 2 61 2 5" xfId="15515"/>
    <cellStyle name="Notitie 3 2 61 2 6" xfId="15516"/>
    <cellStyle name="Notitie 3 2 61 3" xfId="15517"/>
    <cellStyle name="Notitie 3 2 61 4" xfId="15518"/>
    <cellStyle name="Notitie 3 2 61 4 2" xfId="15519"/>
    <cellStyle name="Notitie 3 2 61 5" xfId="15520"/>
    <cellStyle name="Notitie 3 2 61 6" xfId="15521"/>
    <cellStyle name="Notitie 3 2 61 7" xfId="15522"/>
    <cellStyle name="Notitie 3 2 62" xfId="15523"/>
    <cellStyle name="Notitie 3 2 62 2" xfId="15524"/>
    <cellStyle name="Notitie 3 2 62 2 2" xfId="15525"/>
    <cellStyle name="Notitie 3 2 62 2 3" xfId="15526"/>
    <cellStyle name="Notitie 3 2 62 2 3 2" xfId="15527"/>
    <cellStyle name="Notitie 3 2 62 2 4" xfId="15528"/>
    <cellStyle name="Notitie 3 2 62 2 5" xfId="15529"/>
    <cellStyle name="Notitie 3 2 62 2 6" xfId="15530"/>
    <cellStyle name="Notitie 3 2 62 3" xfId="15531"/>
    <cellStyle name="Notitie 3 2 62 4" xfId="15532"/>
    <cellStyle name="Notitie 3 2 62 4 2" xfId="15533"/>
    <cellStyle name="Notitie 3 2 62 5" xfId="15534"/>
    <cellStyle name="Notitie 3 2 62 6" xfId="15535"/>
    <cellStyle name="Notitie 3 2 62 7" xfId="15536"/>
    <cellStyle name="Notitie 3 2 63" xfId="15537"/>
    <cellStyle name="Notitie 3 2 63 2" xfId="15538"/>
    <cellStyle name="Notitie 3 2 63 2 2" xfId="15539"/>
    <cellStyle name="Notitie 3 2 63 2 3" xfId="15540"/>
    <cellStyle name="Notitie 3 2 63 2 3 2" xfId="15541"/>
    <cellStyle name="Notitie 3 2 63 2 4" xfId="15542"/>
    <cellStyle name="Notitie 3 2 63 2 5" xfId="15543"/>
    <cellStyle name="Notitie 3 2 63 2 6" xfId="15544"/>
    <cellStyle name="Notitie 3 2 63 3" xfId="15545"/>
    <cellStyle name="Notitie 3 2 63 4" xfId="15546"/>
    <cellStyle name="Notitie 3 2 63 4 2" xfId="15547"/>
    <cellStyle name="Notitie 3 2 63 5" xfId="15548"/>
    <cellStyle name="Notitie 3 2 63 6" xfId="15549"/>
    <cellStyle name="Notitie 3 2 63 7" xfId="15550"/>
    <cellStyle name="Notitie 3 2 64" xfId="15551"/>
    <cellStyle name="Notitie 3 2 64 2" xfId="15552"/>
    <cellStyle name="Notitie 3 2 64 2 2" xfId="15553"/>
    <cellStyle name="Notitie 3 2 64 2 3" xfId="15554"/>
    <cellStyle name="Notitie 3 2 64 2 3 2" xfId="15555"/>
    <cellStyle name="Notitie 3 2 64 2 4" xfId="15556"/>
    <cellStyle name="Notitie 3 2 64 2 5" xfId="15557"/>
    <cellStyle name="Notitie 3 2 64 2 6" xfId="15558"/>
    <cellStyle name="Notitie 3 2 64 3" xfId="15559"/>
    <cellStyle name="Notitie 3 2 64 4" xfId="15560"/>
    <cellStyle name="Notitie 3 2 64 4 2" xfId="15561"/>
    <cellStyle name="Notitie 3 2 64 5" xfId="15562"/>
    <cellStyle name="Notitie 3 2 64 6" xfId="15563"/>
    <cellStyle name="Notitie 3 2 64 7" xfId="15564"/>
    <cellStyle name="Notitie 3 2 65" xfId="15565"/>
    <cellStyle name="Notitie 3 2 65 2" xfId="15566"/>
    <cellStyle name="Notitie 3 2 65 2 2" xfId="15567"/>
    <cellStyle name="Notitie 3 2 65 2 3" xfId="15568"/>
    <cellStyle name="Notitie 3 2 65 2 3 2" xfId="15569"/>
    <cellStyle name="Notitie 3 2 65 2 4" xfId="15570"/>
    <cellStyle name="Notitie 3 2 65 2 5" xfId="15571"/>
    <cellStyle name="Notitie 3 2 65 2 6" xfId="15572"/>
    <cellStyle name="Notitie 3 2 65 3" xfId="15573"/>
    <cellStyle name="Notitie 3 2 65 4" xfId="15574"/>
    <cellStyle name="Notitie 3 2 65 4 2" xfId="15575"/>
    <cellStyle name="Notitie 3 2 65 5" xfId="15576"/>
    <cellStyle name="Notitie 3 2 65 6" xfId="15577"/>
    <cellStyle name="Notitie 3 2 65 7" xfId="15578"/>
    <cellStyle name="Notitie 3 2 66" xfId="15579"/>
    <cellStyle name="Notitie 3 2 66 2" xfId="15580"/>
    <cellStyle name="Notitie 3 2 66 2 2" xfId="15581"/>
    <cellStyle name="Notitie 3 2 66 2 3" xfId="15582"/>
    <cellStyle name="Notitie 3 2 66 2 3 2" xfId="15583"/>
    <cellStyle name="Notitie 3 2 66 2 4" xfId="15584"/>
    <cellStyle name="Notitie 3 2 66 2 5" xfId="15585"/>
    <cellStyle name="Notitie 3 2 66 2 6" xfId="15586"/>
    <cellStyle name="Notitie 3 2 66 3" xfId="15587"/>
    <cellStyle name="Notitie 3 2 66 4" xfId="15588"/>
    <cellStyle name="Notitie 3 2 66 4 2" xfId="15589"/>
    <cellStyle name="Notitie 3 2 66 5" xfId="15590"/>
    <cellStyle name="Notitie 3 2 66 6" xfId="15591"/>
    <cellStyle name="Notitie 3 2 66 7" xfId="15592"/>
    <cellStyle name="Notitie 3 2 67" xfId="15593"/>
    <cellStyle name="Notitie 3 2 67 2" xfId="15594"/>
    <cellStyle name="Notitie 3 2 67 2 2" xfId="15595"/>
    <cellStyle name="Notitie 3 2 67 2 3" xfId="15596"/>
    <cellStyle name="Notitie 3 2 67 2 3 2" xfId="15597"/>
    <cellStyle name="Notitie 3 2 67 2 4" xfId="15598"/>
    <cellStyle name="Notitie 3 2 67 2 5" xfId="15599"/>
    <cellStyle name="Notitie 3 2 67 2 6" xfId="15600"/>
    <cellStyle name="Notitie 3 2 67 3" xfId="15601"/>
    <cellStyle name="Notitie 3 2 67 4" xfId="15602"/>
    <cellStyle name="Notitie 3 2 67 4 2" xfId="15603"/>
    <cellStyle name="Notitie 3 2 67 5" xfId="15604"/>
    <cellStyle name="Notitie 3 2 67 6" xfId="15605"/>
    <cellStyle name="Notitie 3 2 67 7" xfId="15606"/>
    <cellStyle name="Notitie 3 2 68" xfId="15607"/>
    <cellStyle name="Notitie 3 2 68 2" xfId="15608"/>
    <cellStyle name="Notitie 3 2 68 2 2" xfId="15609"/>
    <cellStyle name="Notitie 3 2 68 2 3" xfId="15610"/>
    <cellStyle name="Notitie 3 2 68 2 3 2" xfId="15611"/>
    <cellStyle name="Notitie 3 2 68 2 4" xfId="15612"/>
    <cellStyle name="Notitie 3 2 68 2 5" xfId="15613"/>
    <cellStyle name="Notitie 3 2 68 2 6" xfId="15614"/>
    <cellStyle name="Notitie 3 2 68 3" xfId="15615"/>
    <cellStyle name="Notitie 3 2 68 4" xfId="15616"/>
    <cellStyle name="Notitie 3 2 68 4 2" xfId="15617"/>
    <cellStyle name="Notitie 3 2 68 5" xfId="15618"/>
    <cellStyle name="Notitie 3 2 68 6" xfId="15619"/>
    <cellStyle name="Notitie 3 2 68 7" xfId="15620"/>
    <cellStyle name="Notitie 3 2 69" xfId="15621"/>
    <cellStyle name="Notitie 3 2 69 2" xfId="15622"/>
    <cellStyle name="Notitie 3 2 69 2 2" xfId="15623"/>
    <cellStyle name="Notitie 3 2 69 2 3" xfId="15624"/>
    <cellStyle name="Notitie 3 2 69 2 3 2" xfId="15625"/>
    <cellStyle name="Notitie 3 2 69 2 4" xfId="15626"/>
    <cellStyle name="Notitie 3 2 69 2 5" xfId="15627"/>
    <cellStyle name="Notitie 3 2 69 2 6" xfId="15628"/>
    <cellStyle name="Notitie 3 2 69 3" xfId="15629"/>
    <cellStyle name="Notitie 3 2 69 4" xfId="15630"/>
    <cellStyle name="Notitie 3 2 69 4 2" xfId="15631"/>
    <cellStyle name="Notitie 3 2 69 5" xfId="15632"/>
    <cellStyle name="Notitie 3 2 69 6" xfId="15633"/>
    <cellStyle name="Notitie 3 2 69 7" xfId="15634"/>
    <cellStyle name="Notitie 3 2 7" xfId="15635"/>
    <cellStyle name="Notitie 3 2 7 2" xfId="15636"/>
    <cellStyle name="Notitie 3 2 7 2 2" xfId="15637"/>
    <cellStyle name="Notitie 3 2 7 2 3" xfId="15638"/>
    <cellStyle name="Notitie 3 2 7 2 3 2" xfId="15639"/>
    <cellStyle name="Notitie 3 2 7 2 4" xfId="15640"/>
    <cellStyle name="Notitie 3 2 7 2 5" xfId="15641"/>
    <cellStyle name="Notitie 3 2 7 2 6" xfId="15642"/>
    <cellStyle name="Notitie 3 2 7 3" xfId="15643"/>
    <cellStyle name="Notitie 3 2 7 4" xfId="15644"/>
    <cellStyle name="Notitie 3 2 7 4 2" xfId="15645"/>
    <cellStyle name="Notitie 3 2 7 5" xfId="15646"/>
    <cellStyle name="Notitie 3 2 7 6" xfId="15647"/>
    <cellStyle name="Notitie 3 2 7 7" xfId="15648"/>
    <cellStyle name="Notitie 3 2 70" xfId="15649"/>
    <cellStyle name="Notitie 3 2 70 2" xfId="15650"/>
    <cellStyle name="Notitie 3 2 70 2 2" xfId="15651"/>
    <cellStyle name="Notitie 3 2 70 2 3" xfId="15652"/>
    <cellStyle name="Notitie 3 2 70 2 3 2" xfId="15653"/>
    <cellStyle name="Notitie 3 2 70 2 4" xfId="15654"/>
    <cellStyle name="Notitie 3 2 70 2 5" xfId="15655"/>
    <cellStyle name="Notitie 3 2 70 2 6" xfId="15656"/>
    <cellStyle name="Notitie 3 2 70 3" xfId="15657"/>
    <cellStyle name="Notitie 3 2 70 4" xfId="15658"/>
    <cellStyle name="Notitie 3 2 70 4 2" xfId="15659"/>
    <cellStyle name="Notitie 3 2 70 5" xfId="15660"/>
    <cellStyle name="Notitie 3 2 70 6" xfId="15661"/>
    <cellStyle name="Notitie 3 2 70 7" xfId="15662"/>
    <cellStyle name="Notitie 3 2 71" xfId="15663"/>
    <cellStyle name="Notitie 3 2 71 2" xfId="15664"/>
    <cellStyle name="Notitie 3 2 71 2 2" xfId="15665"/>
    <cellStyle name="Notitie 3 2 71 2 3" xfId="15666"/>
    <cellStyle name="Notitie 3 2 71 2 3 2" xfId="15667"/>
    <cellStyle name="Notitie 3 2 71 2 4" xfId="15668"/>
    <cellStyle name="Notitie 3 2 71 2 5" xfId="15669"/>
    <cellStyle name="Notitie 3 2 71 2 6" xfId="15670"/>
    <cellStyle name="Notitie 3 2 71 3" xfId="15671"/>
    <cellStyle name="Notitie 3 2 71 4" xfId="15672"/>
    <cellStyle name="Notitie 3 2 71 4 2" xfId="15673"/>
    <cellStyle name="Notitie 3 2 71 5" xfId="15674"/>
    <cellStyle name="Notitie 3 2 71 6" xfId="15675"/>
    <cellStyle name="Notitie 3 2 71 7" xfId="15676"/>
    <cellStyle name="Notitie 3 2 72" xfId="15677"/>
    <cellStyle name="Notitie 3 2 72 2" xfId="15678"/>
    <cellStyle name="Notitie 3 2 72 2 2" xfId="15679"/>
    <cellStyle name="Notitie 3 2 72 2 3" xfId="15680"/>
    <cellStyle name="Notitie 3 2 72 2 3 2" xfId="15681"/>
    <cellStyle name="Notitie 3 2 72 2 4" xfId="15682"/>
    <cellStyle name="Notitie 3 2 72 2 5" xfId="15683"/>
    <cellStyle name="Notitie 3 2 72 2 6" xfId="15684"/>
    <cellStyle name="Notitie 3 2 72 3" xfId="15685"/>
    <cellStyle name="Notitie 3 2 72 4" xfId="15686"/>
    <cellStyle name="Notitie 3 2 72 4 2" xfId="15687"/>
    <cellStyle name="Notitie 3 2 72 5" xfId="15688"/>
    <cellStyle name="Notitie 3 2 72 6" xfId="15689"/>
    <cellStyle name="Notitie 3 2 72 7" xfId="15690"/>
    <cellStyle name="Notitie 3 2 73" xfId="15691"/>
    <cellStyle name="Notitie 3 2 73 2" xfId="15692"/>
    <cellStyle name="Notitie 3 2 73 2 2" xfId="15693"/>
    <cellStyle name="Notitie 3 2 73 2 3" xfId="15694"/>
    <cellStyle name="Notitie 3 2 73 2 3 2" xfId="15695"/>
    <cellStyle name="Notitie 3 2 73 2 4" xfId="15696"/>
    <cellStyle name="Notitie 3 2 73 2 5" xfId="15697"/>
    <cellStyle name="Notitie 3 2 73 2 6" xfId="15698"/>
    <cellStyle name="Notitie 3 2 73 3" xfId="15699"/>
    <cellStyle name="Notitie 3 2 73 4" xfId="15700"/>
    <cellStyle name="Notitie 3 2 73 4 2" xfId="15701"/>
    <cellStyle name="Notitie 3 2 73 5" xfId="15702"/>
    <cellStyle name="Notitie 3 2 73 6" xfId="15703"/>
    <cellStyle name="Notitie 3 2 73 7" xfId="15704"/>
    <cellStyle name="Notitie 3 2 74" xfId="15705"/>
    <cellStyle name="Notitie 3 2 74 2" xfId="15706"/>
    <cellStyle name="Notitie 3 2 74 2 2" xfId="15707"/>
    <cellStyle name="Notitie 3 2 74 2 3" xfId="15708"/>
    <cellStyle name="Notitie 3 2 74 2 3 2" xfId="15709"/>
    <cellStyle name="Notitie 3 2 74 2 4" xfId="15710"/>
    <cellStyle name="Notitie 3 2 74 2 5" xfId="15711"/>
    <cellStyle name="Notitie 3 2 74 2 6" xfId="15712"/>
    <cellStyle name="Notitie 3 2 74 3" xfId="15713"/>
    <cellStyle name="Notitie 3 2 74 4" xfId="15714"/>
    <cellStyle name="Notitie 3 2 74 4 2" xfId="15715"/>
    <cellStyle name="Notitie 3 2 74 5" xfId="15716"/>
    <cellStyle name="Notitie 3 2 74 6" xfId="15717"/>
    <cellStyle name="Notitie 3 2 74 7" xfId="15718"/>
    <cellStyle name="Notitie 3 2 75" xfId="15719"/>
    <cellStyle name="Notitie 3 2 75 2" xfId="15720"/>
    <cellStyle name="Notitie 3 2 75 2 2" xfId="15721"/>
    <cellStyle name="Notitie 3 2 75 2 3" xfId="15722"/>
    <cellStyle name="Notitie 3 2 75 2 3 2" xfId="15723"/>
    <cellStyle name="Notitie 3 2 75 2 4" xfId="15724"/>
    <cellStyle name="Notitie 3 2 75 2 5" xfId="15725"/>
    <cellStyle name="Notitie 3 2 75 2 6" xfId="15726"/>
    <cellStyle name="Notitie 3 2 75 3" xfId="15727"/>
    <cellStyle name="Notitie 3 2 75 4" xfId="15728"/>
    <cellStyle name="Notitie 3 2 75 4 2" xfId="15729"/>
    <cellStyle name="Notitie 3 2 75 5" xfId="15730"/>
    <cellStyle name="Notitie 3 2 75 6" xfId="15731"/>
    <cellStyle name="Notitie 3 2 75 7" xfId="15732"/>
    <cellStyle name="Notitie 3 2 76" xfId="15733"/>
    <cellStyle name="Notitie 3 2 76 2" xfId="15734"/>
    <cellStyle name="Notitie 3 2 76 2 2" xfId="15735"/>
    <cellStyle name="Notitie 3 2 76 2 3" xfId="15736"/>
    <cellStyle name="Notitie 3 2 76 2 3 2" xfId="15737"/>
    <cellStyle name="Notitie 3 2 76 2 4" xfId="15738"/>
    <cellStyle name="Notitie 3 2 76 2 5" xfId="15739"/>
    <cellStyle name="Notitie 3 2 76 2 6" xfId="15740"/>
    <cellStyle name="Notitie 3 2 76 3" xfId="15741"/>
    <cellStyle name="Notitie 3 2 76 4" xfId="15742"/>
    <cellStyle name="Notitie 3 2 76 4 2" xfId="15743"/>
    <cellStyle name="Notitie 3 2 76 5" xfId="15744"/>
    <cellStyle name="Notitie 3 2 76 6" xfId="15745"/>
    <cellStyle name="Notitie 3 2 76 7" xfId="15746"/>
    <cellStyle name="Notitie 3 2 77" xfId="15747"/>
    <cellStyle name="Notitie 3 2 77 2" xfId="15748"/>
    <cellStyle name="Notitie 3 2 77 2 2" xfId="15749"/>
    <cellStyle name="Notitie 3 2 77 2 3" xfId="15750"/>
    <cellStyle name="Notitie 3 2 77 2 3 2" xfId="15751"/>
    <cellStyle name="Notitie 3 2 77 2 4" xfId="15752"/>
    <cellStyle name="Notitie 3 2 77 2 5" xfId="15753"/>
    <cellStyle name="Notitie 3 2 77 2 6" xfId="15754"/>
    <cellStyle name="Notitie 3 2 77 3" xfId="15755"/>
    <cellStyle name="Notitie 3 2 77 4" xfId="15756"/>
    <cellStyle name="Notitie 3 2 77 4 2" xfId="15757"/>
    <cellStyle name="Notitie 3 2 77 5" xfId="15758"/>
    <cellStyle name="Notitie 3 2 77 6" xfId="15759"/>
    <cellStyle name="Notitie 3 2 77 7" xfId="15760"/>
    <cellStyle name="Notitie 3 2 78" xfId="15761"/>
    <cellStyle name="Notitie 3 2 78 2" xfId="15762"/>
    <cellStyle name="Notitie 3 2 78 2 2" xfId="15763"/>
    <cellStyle name="Notitie 3 2 78 2 3" xfId="15764"/>
    <cellStyle name="Notitie 3 2 78 2 3 2" xfId="15765"/>
    <cellStyle name="Notitie 3 2 78 2 4" xfId="15766"/>
    <cellStyle name="Notitie 3 2 78 2 5" xfId="15767"/>
    <cellStyle name="Notitie 3 2 78 2 6" xfId="15768"/>
    <cellStyle name="Notitie 3 2 78 3" xfId="15769"/>
    <cellStyle name="Notitie 3 2 78 4" xfId="15770"/>
    <cellStyle name="Notitie 3 2 78 4 2" xfId="15771"/>
    <cellStyle name="Notitie 3 2 78 5" xfId="15772"/>
    <cellStyle name="Notitie 3 2 78 6" xfId="15773"/>
    <cellStyle name="Notitie 3 2 78 7" xfId="15774"/>
    <cellStyle name="Notitie 3 2 79" xfId="15775"/>
    <cellStyle name="Notitie 3 2 79 2" xfId="15776"/>
    <cellStyle name="Notitie 3 2 79 2 2" xfId="15777"/>
    <cellStyle name="Notitie 3 2 79 2 3" xfId="15778"/>
    <cellStyle name="Notitie 3 2 79 2 3 2" xfId="15779"/>
    <cellStyle name="Notitie 3 2 79 2 4" xfId="15780"/>
    <cellStyle name="Notitie 3 2 79 2 5" xfId="15781"/>
    <cellStyle name="Notitie 3 2 79 2 6" xfId="15782"/>
    <cellStyle name="Notitie 3 2 79 3" xfId="15783"/>
    <cellStyle name="Notitie 3 2 79 4" xfId="15784"/>
    <cellStyle name="Notitie 3 2 79 4 2" xfId="15785"/>
    <cellStyle name="Notitie 3 2 79 5" xfId="15786"/>
    <cellStyle name="Notitie 3 2 79 6" xfId="15787"/>
    <cellStyle name="Notitie 3 2 79 7" xfId="15788"/>
    <cellStyle name="Notitie 3 2 8" xfId="15789"/>
    <cellStyle name="Notitie 3 2 8 2" xfId="15790"/>
    <cellStyle name="Notitie 3 2 8 2 2" xfId="15791"/>
    <cellStyle name="Notitie 3 2 8 2 3" xfId="15792"/>
    <cellStyle name="Notitie 3 2 8 2 3 2" xfId="15793"/>
    <cellStyle name="Notitie 3 2 8 2 4" xfId="15794"/>
    <cellStyle name="Notitie 3 2 8 2 5" xfId="15795"/>
    <cellStyle name="Notitie 3 2 8 2 6" xfId="15796"/>
    <cellStyle name="Notitie 3 2 8 3" xfId="15797"/>
    <cellStyle name="Notitie 3 2 8 4" xfId="15798"/>
    <cellStyle name="Notitie 3 2 8 4 2" xfId="15799"/>
    <cellStyle name="Notitie 3 2 8 5" xfId="15800"/>
    <cellStyle name="Notitie 3 2 8 6" xfId="15801"/>
    <cellStyle name="Notitie 3 2 8 7" xfId="15802"/>
    <cellStyle name="Notitie 3 2 80" xfId="15803"/>
    <cellStyle name="Notitie 3 2 80 2" xfId="15804"/>
    <cellStyle name="Notitie 3 2 80 3" xfId="15805"/>
    <cellStyle name="Notitie 3 2 80 3 2" xfId="15806"/>
    <cellStyle name="Notitie 3 2 80 4" xfId="15807"/>
    <cellStyle name="Notitie 3 2 80 5" xfId="15808"/>
    <cellStyle name="Notitie 3 2 80 6" xfId="15809"/>
    <cellStyle name="Notitie 3 2 81" xfId="15810"/>
    <cellStyle name="Notitie 3 2 82" xfId="15811"/>
    <cellStyle name="Notitie 3 2 82 2" xfId="15812"/>
    <cellStyle name="Notitie 3 2 83" xfId="15813"/>
    <cellStyle name="Notitie 3 2 84" xfId="15814"/>
    <cellStyle name="Notitie 3 2 85" xfId="15815"/>
    <cellStyle name="Notitie 3 2 9" xfId="15816"/>
    <cellStyle name="Notitie 3 2 9 2" xfId="15817"/>
    <cellStyle name="Notitie 3 2 9 2 2" xfId="15818"/>
    <cellStyle name="Notitie 3 2 9 2 3" xfId="15819"/>
    <cellStyle name="Notitie 3 2 9 2 3 2" xfId="15820"/>
    <cellStyle name="Notitie 3 2 9 2 4" xfId="15821"/>
    <cellStyle name="Notitie 3 2 9 2 5" xfId="15822"/>
    <cellStyle name="Notitie 3 2 9 2 6" xfId="15823"/>
    <cellStyle name="Notitie 3 2 9 3" xfId="15824"/>
    <cellStyle name="Notitie 3 2 9 4" xfId="15825"/>
    <cellStyle name="Notitie 3 2 9 4 2" xfId="15826"/>
    <cellStyle name="Notitie 3 2 9 5" xfId="15827"/>
    <cellStyle name="Notitie 3 2 9 6" xfId="15828"/>
    <cellStyle name="Notitie 3 2 9 7" xfId="15829"/>
    <cellStyle name="Notitie 3 20" xfId="15830"/>
    <cellStyle name="Notitie 3 20 2" xfId="15831"/>
    <cellStyle name="Notitie 3 21" xfId="15832"/>
    <cellStyle name="Notitie 3 22" xfId="15833"/>
    <cellStyle name="Notitie 3 23" xfId="15834"/>
    <cellStyle name="Notitie 3 3" xfId="15835"/>
    <cellStyle name="Notitie 3 3 2" xfId="15836"/>
    <cellStyle name="Notitie 3 3 2 2" xfId="15837"/>
    <cellStyle name="Notitie 3 3 2 3" xfId="15838"/>
    <cellStyle name="Notitie 3 3 2 3 2" xfId="15839"/>
    <cellStyle name="Notitie 3 3 2 4" xfId="15840"/>
    <cellStyle name="Notitie 3 3 2 5" xfId="15841"/>
    <cellStyle name="Notitie 3 3 2 6" xfId="15842"/>
    <cellStyle name="Notitie 3 3 3" xfId="15843"/>
    <cellStyle name="Notitie 3 3 4" xfId="15844"/>
    <cellStyle name="Notitie 3 3 4 2" xfId="15845"/>
    <cellStyle name="Notitie 3 3 5" xfId="15846"/>
    <cellStyle name="Notitie 3 3 6" xfId="15847"/>
    <cellStyle name="Notitie 3 3 7" xfId="15848"/>
    <cellStyle name="Notitie 3 4" xfId="15849"/>
    <cellStyle name="Notitie 3 4 2" xfId="15850"/>
    <cellStyle name="Notitie 3 4 2 2" xfId="15851"/>
    <cellStyle name="Notitie 3 4 2 3" xfId="15852"/>
    <cellStyle name="Notitie 3 4 2 3 2" xfId="15853"/>
    <cellStyle name="Notitie 3 4 2 4" xfId="15854"/>
    <cellStyle name="Notitie 3 4 2 5" xfId="15855"/>
    <cellStyle name="Notitie 3 4 2 6" xfId="15856"/>
    <cellStyle name="Notitie 3 4 3" xfId="15857"/>
    <cellStyle name="Notitie 3 4 4" xfId="15858"/>
    <cellStyle name="Notitie 3 4 4 2" xfId="15859"/>
    <cellStyle name="Notitie 3 4 5" xfId="15860"/>
    <cellStyle name="Notitie 3 4 6" xfId="15861"/>
    <cellStyle name="Notitie 3 4 7" xfId="15862"/>
    <cellStyle name="Notitie 3 5" xfId="15863"/>
    <cellStyle name="Notitie 3 5 2" xfId="15864"/>
    <cellStyle name="Notitie 3 5 2 2" xfId="15865"/>
    <cellStyle name="Notitie 3 5 2 3" xfId="15866"/>
    <cellStyle name="Notitie 3 5 2 3 2" xfId="15867"/>
    <cellStyle name="Notitie 3 5 2 4" xfId="15868"/>
    <cellStyle name="Notitie 3 5 2 5" xfId="15869"/>
    <cellStyle name="Notitie 3 5 2 6" xfId="15870"/>
    <cellStyle name="Notitie 3 5 3" xfId="15871"/>
    <cellStyle name="Notitie 3 5 4" xfId="15872"/>
    <cellStyle name="Notitie 3 5 4 2" xfId="15873"/>
    <cellStyle name="Notitie 3 5 5" xfId="15874"/>
    <cellStyle name="Notitie 3 5 6" xfId="15875"/>
    <cellStyle name="Notitie 3 5 7" xfId="15876"/>
    <cellStyle name="Notitie 3 6" xfId="15877"/>
    <cellStyle name="Notitie 3 6 2" xfId="15878"/>
    <cellStyle name="Notitie 3 6 2 2" xfId="15879"/>
    <cellStyle name="Notitie 3 6 2 3" xfId="15880"/>
    <cellStyle name="Notitie 3 6 2 3 2" xfId="15881"/>
    <cellStyle name="Notitie 3 6 2 4" xfId="15882"/>
    <cellStyle name="Notitie 3 6 2 5" xfId="15883"/>
    <cellStyle name="Notitie 3 6 2 6" xfId="15884"/>
    <cellStyle name="Notitie 3 6 3" xfId="15885"/>
    <cellStyle name="Notitie 3 6 4" xfId="15886"/>
    <cellStyle name="Notitie 3 6 4 2" xfId="15887"/>
    <cellStyle name="Notitie 3 6 5" xfId="15888"/>
    <cellStyle name="Notitie 3 6 6" xfId="15889"/>
    <cellStyle name="Notitie 3 6 7" xfId="15890"/>
    <cellStyle name="Notitie 3 7" xfId="15891"/>
    <cellStyle name="Notitie 3 7 2" xfId="15892"/>
    <cellStyle name="Notitie 3 7 2 2" xfId="15893"/>
    <cellStyle name="Notitie 3 7 2 3" xfId="15894"/>
    <cellStyle name="Notitie 3 7 2 3 2" xfId="15895"/>
    <cellStyle name="Notitie 3 7 2 4" xfId="15896"/>
    <cellStyle name="Notitie 3 7 2 5" xfId="15897"/>
    <cellStyle name="Notitie 3 7 2 6" xfId="15898"/>
    <cellStyle name="Notitie 3 7 3" xfId="15899"/>
    <cellStyle name="Notitie 3 7 4" xfId="15900"/>
    <cellStyle name="Notitie 3 7 4 2" xfId="15901"/>
    <cellStyle name="Notitie 3 7 5" xfId="15902"/>
    <cellStyle name="Notitie 3 7 6" xfId="15903"/>
    <cellStyle name="Notitie 3 7 7" xfId="15904"/>
    <cellStyle name="Notitie 3 8" xfId="15905"/>
    <cellStyle name="Notitie 3 8 2" xfId="15906"/>
    <cellStyle name="Notitie 3 8 2 2" xfId="15907"/>
    <cellStyle name="Notitie 3 8 2 3" xfId="15908"/>
    <cellStyle name="Notitie 3 8 2 3 2" xfId="15909"/>
    <cellStyle name="Notitie 3 8 2 4" xfId="15910"/>
    <cellStyle name="Notitie 3 8 2 5" xfId="15911"/>
    <cellStyle name="Notitie 3 8 2 6" xfId="15912"/>
    <cellStyle name="Notitie 3 8 3" xfId="15913"/>
    <cellStyle name="Notitie 3 8 4" xfId="15914"/>
    <cellStyle name="Notitie 3 8 4 2" xfId="15915"/>
    <cellStyle name="Notitie 3 8 5" xfId="15916"/>
    <cellStyle name="Notitie 3 8 6" xfId="15917"/>
    <cellStyle name="Notitie 3 8 7" xfId="15918"/>
    <cellStyle name="Notitie 3 9" xfId="15919"/>
    <cellStyle name="Notitie 3 9 2" xfId="15920"/>
    <cellStyle name="Notitie 3 9 2 2" xfId="15921"/>
    <cellStyle name="Notitie 3 9 2 3" xfId="15922"/>
    <cellStyle name="Notitie 3 9 2 3 2" xfId="15923"/>
    <cellStyle name="Notitie 3 9 2 4" xfId="15924"/>
    <cellStyle name="Notitie 3 9 2 5" xfId="15925"/>
    <cellStyle name="Notitie 3 9 2 6" xfId="15926"/>
    <cellStyle name="Notitie 3 9 3" xfId="15927"/>
    <cellStyle name="Notitie 3 9 4" xfId="15928"/>
    <cellStyle name="Notitie 3 9 4 2" xfId="15929"/>
    <cellStyle name="Notitie 3 9 5" xfId="15930"/>
    <cellStyle name="Notitie 3 9 6" xfId="15931"/>
    <cellStyle name="Notitie 3 9 7" xfId="15932"/>
    <cellStyle name="Notitie 4" xfId="15933"/>
    <cellStyle name="Notitie 4 10" xfId="15934"/>
    <cellStyle name="Notitie 4 10 2" xfId="15935"/>
    <cellStyle name="Notitie 4 10 2 2" xfId="15936"/>
    <cellStyle name="Notitie 4 10 2 3" xfId="15937"/>
    <cellStyle name="Notitie 4 10 2 3 2" xfId="15938"/>
    <cellStyle name="Notitie 4 10 2 4" xfId="15939"/>
    <cellStyle name="Notitie 4 10 2 5" xfId="15940"/>
    <cellStyle name="Notitie 4 10 2 6" xfId="15941"/>
    <cellStyle name="Notitie 4 10 3" xfId="15942"/>
    <cellStyle name="Notitie 4 10 4" xfId="15943"/>
    <cellStyle name="Notitie 4 10 4 2" xfId="15944"/>
    <cellStyle name="Notitie 4 10 5" xfId="15945"/>
    <cellStyle name="Notitie 4 10 6" xfId="15946"/>
    <cellStyle name="Notitie 4 10 7" xfId="15947"/>
    <cellStyle name="Notitie 4 11" xfId="15948"/>
    <cellStyle name="Notitie 4 11 2" xfId="15949"/>
    <cellStyle name="Notitie 4 11 2 2" xfId="15950"/>
    <cellStyle name="Notitie 4 11 2 3" xfId="15951"/>
    <cellStyle name="Notitie 4 11 2 3 2" xfId="15952"/>
    <cellStyle name="Notitie 4 11 2 4" xfId="15953"/>
    <cellStyle name="Notitie 4 11 2 5" xfId="15954"/>
    <cellStyle name="Notitie 4 11 2 6" xfId="15955"/>
    <cellStyle name="Notitie 4 11 3" xfId="15956"/>
    <cellStyle name="Notitie 4 11 4" xfId="15957"/>
    <cellStyle name="Notitie 4 11 4 2" xfId="15958"/>
    <cellStyle name="Notitie 4 11 5" xfId="15959"/>
    <cellStyle name="Notitie 4 11 6" xfId="15960"/>
    <cellStyle name="Notitie 4 11 7" xfId="15961"/>
    <cellStyle name="Notitie 4 12" xfId="15962"/>
    <cellStyle name="Notitie 4 12 2" xfId="15963"/>
    <cellStyle name="Notitie 4 12 2 2" xfId="15964"/>
    <cellStyle name="Notitie 4 12 2 3" xfId="15965"/>
    <cellStyle name="Notitie 4 12 2 3 2" xfId="15966"/>
    <cellStyle name="Notitie 4 12 2 4" xfId="15967"/>
    <cellStyle name="Notitie 4 12 2 5" xfId="15968"/>
    <cellStyle name="Notitie 4 12 2 6" xfId="15969"/>
    <cellStyle name="Notitie 4 12 3" xfId="15970"/>
    <cellStyle name="Notitie 4 12 4" xfId="15971"/>
    <cellStyle name="Notitie 4 12 4 2" xfId="15972"/>
    <cellStyle name="Notitie 4 12 5" xfId="15973"/>
    <cellStyle name="Notitie 4 12 6" xfId="15974"/>
    <cellStyle name="Notitie 4 12 7" xfId="15975"/>
    <cellStyle name="Notitie 4 13" xfId="15976"/>
    <cellStyle name="Notitie 4 13 2" xfId="15977"/>
    <cellStyle name="Notitie 4 13 2 2" xfId="15978"/>
    <cellStyle name="Notitie 4 13 2 3" xfId="15979"/>
    <cellStyle name="Notitie 4 13 2 3 2" xfId="15980"/>
    <cellStyle name="Notitie 4 13 2 4" xfId="15981"/>
    <cellStyle name="Notitie 4 13 2 5" xfId="15982"/>
    <cellStyle name="Notitie 4 13 2 6" xfId="15983"/>
    <cellStyle name="Notitie 4 13 3" xfId="15984"/>
    <cellStyle name="Notitie 4 13 4" xfId="15985"/>
    <cellStyle name="Notitie 4 13 4 2" xfId="15986"/>
    <cellStyle name="Notitie 4 13 5" xfId="15987"/>
    <cellStyle name="Notitie 4 13 6" xfId="15988"/>
    <cellStyle name="Notitie 4 13 7" xfId="15989"/>
    <cellStyle name="Notitie 4 14" xfId="15990"/>
    <cellStyle name="Notitie 4 14 2" xfId="15991"/>
    <cellStyle name="Notitie 4 14 2 2" xfId="15992"/>
    <cellStyle name="Notitie 4 14 2 3" xfId="15993"/>
    <cellStyle name="Notitie 4 14 2 3 2" xfId="15994"/>
    <cellStyle name="Notitie 4 14 2 4" xfId="15995"/>
    <cellStyle name="Notitie 4 14 2 5" xfId="15996"/>
    <cellStyle name="Notitie 4 14 2 6" xfId="15997"/>
    <cellStyle name="Notitie 4 14 3" xfId="15998"/>
    <cellStyle name="Notitie 4 14 4" xfId="15999"/>
    <cellStyle name="Notitie 4 14 4 2" xfId="16000"/>
    <cellStyle name="Notitie 4 14 5" xfId="16001"/>
    <cellStyle name="Notitie 4 14 6" xfId="16002"/>
    <cellStyle name="Notitie 4 14 7" xfId="16003"/>
    <cellStyle name="Notitie 4 15" xfId="16004"/>
    <cellStyle name="Notitie 4 15 2" xfId="16005"/>
    <cellStyle name="Notitie 4 15 2 2" xfId="16006"/>
    <cellStyle name="Notitie 4 15 2 3" xfId="16007"/>
    <cellStyle name="Notitie 4 15 2 3 2" xfId="16008"/>
    <cellStyle name="Notitie 4 15 2 4" xfId="16009"/>
    <cellStyle name="Notitie 4 15 2 5" xfId="16010"/>
    <cellStyle name="Notitie 4 15 2 6" xfId="16011"/>
    <cellStyle name="Notitie 4 15 3" xfId="16012"/>
    <cellStyle name="Notitie 4 15 4" xfId="16013"/>
    <cellStyle name="Notitie 4 15 4 2" xfId="16014"/>
    <cellStyle name="Notitie 4 15 5" xfId="16015"/>
    <cellStyle name="Notitie 4 15 6" xfId="16016"/>
    <cellStyle name="Notitie 4 15 7" xfId="16017"/>
    <cellStyle name="Notitie 4 16" xfId="16018"/>
    <cellStyle name="Notitie 4 16 2" xfId="16019"/>
    <cellStyle name="Notitie 4 16 2 2" xfId="16020"/>
    <cellStyle name="Notitie 4 16 2 3" xfId="16021"/>
    <cellStyle name="Notitie 4 16 2 3 2" xfId="16022"/>
    <cellStyle name="Notitie 4 16 2 4" xfId="16023"/>
    <cellStyle name="Notitie 4 16 2 5" xfId="16024"/>
    <cellStyle name="Notitie 4 16 2 6" xfId="16025"/>
    <cellStyle name="Notitie 4 16 3" xfId="16026"/>
    <cellStyle name="Notitie 4 16 4" xfId="16027"/>
    <cellStyle name="Notitie 4 16 4 2" xfId="16028"/>
    <cellStyle name="Notitie 4 16 5" xfId="16029"/>
    <cellStyle name="Notitie 4 16 6" xfId="16030"/>
    <cellStyle name="Notitie 4 16 7" xfId="16031"/>
    <cellStyle name="Notitie 4 17" xfId="16032"/>
    <cellStyle name="Notitie 4 17 2" xfId="16033"/>
    <cellStyle name="Notitie 4 17 2 2" xfId="16034"/>
    <cellStyle name="Notitie 4 17 2 3" xfId="16035"/>
    <cellStyle name="Notitie 4 17 2 3 2" xfId="16036"/>
    <cellStyle name="Notitie 4 17 2 4" xfId="16037"/>
    <cellStyle name="Notitie 4 17 2 5" xfId="16038"/>
    <cellStyle name="Notitie 4 17 2 6" xfId="16039"/>
    <cellStyle name="Notitie 4 17 3" xfId="16040"/>
    <cellStyle name="Notitie 4 17 4" xfId="16041"/>
    <cellStyle name="Notitie 4 17 4 2" xfId="16042"/>
    <cellStyle name="Notitie 4 17 5" xfId="16043"/>
    <cellStyle name="Notitie 4 17 6" xfId="16044"/>
    <cellStyle name="Notitie 4 17 7" xfId="16045"/>
    <cellStyle name="Notitie 4 18" xfId="16046"/>
    <cellStyle name="Notitie 4 18 2" xfId="16047"/>
    <cellStyle name="Notitie 4 18 3" xfId="16048"/>
    <cellStyle name="Notitie 4 18 3 2" xfId="16049"/>
    <cellStyle name="Notitie 4 18 4" xfId="16050"/>
    <cellStyle name="Notitie 4 18 5" xfId="16051"/>
    <cellStyle name="Notitie 4 18 6" xfId="16052"/>
    <cellStyle name="Notitie 4 19" xfId="16053"/>
    <cellStyle name="Notitie 4 2" xfId="16054"/>
    <cellStyle name="Notitie 4 2 10" xfId="16055"/>
    <cellStyle name="Notitie 4 2 10 2" xfId="16056"/>
    <cellStyle name="Notitie 4 2 10 2 2" xfId="16057"/>
    <cellStyle name="Notitie 4 2 10 2 3" xfId="16058"/>
    <cellStyle name="Notitie 4 2 10 2 3 2" xfId="16059"/>
    <cellStyle name="Notitie 4 2 10 2 4" xfId="16060"/>
    <cellStyle name="Notitie 4 2 10 2 5" xfId="16061"/>
    <cellStyle name="Notitie 4 2 10 2 6" xfId="16062"/>
    <cellStyle name="Notitie 4 2 10 3" xfId="16063"/>
    <cellStyle name="Notitie 4 2 10 4" xfId="16064"/>
    <cellStyle name="Notitie 4 2 10 4 2" xfId="16065"/>
    <cellStyle name="Notitie 4 2 10 5" xfId="16066"/>
    <cellStyle name="Notitie 4 2 10 6" xfId="16067"/>
    <cellStyle name="Notitie 4 2 10 7" xfId="16068"/>
    <cellStyle name="Notitie 4 2 11" xfId="16069"/>
    <cellStyle name="Notitie 4 2 11 2" xfId="16070"/>
    <cellStyle name="Notitie 4 2 11 2 2" xfId="16071"/>
    <cellStyle name="Notitie 4 2 11 2 3" xfId="16072"/>
    <cellStyle name="Notitie 4 2 11 2 3 2" xfId="16073"/>
    <cellStyle name="Notitie 4 2 11 2 4" xfId="16074"/>
    <cellStyle name="Notitie 4 2 11 2 5" xfId="16075"/>
    <cellStyle name="Notitie 4 2 11 2 6" xfId="16076"/>
    <cellStyle name="Notitie 4 2 11 3" xfId="16077"/>
    <cellStyle name="Notitie 4 2 11 4" xfId="16078"/>
    <cellStyle name="Notitie 4 2 11 4 2" xfId="16079"/>
    <cellStyle name="Notitie 4 2 11 5" xfId="16080"/>
    <cellStyle name="Notitie 4 2 11 6" xfId="16081"/>
    <cellStyle name="Notitie 4 2 11 7" xfId="16082"/>
    <cellStyle name="Notitie 4 2 12" xfId="16083"/>
    <cellStyle name="Notitie 4 2 12 2" xfId="16084"/>
    <cellStyle name="Notitie 4 2 12 2 2" xfId="16085"/>
    <cellStyle name="Notitie 4 2 12 2 3" xfId="16086"/>
    <cellStyle name="Notitie 4 2 12 2 3 2" xfId="16087"/>
    <cellStyle name="Notitie 4 2 12 2 4" xfId="16088"/>
    <cellStyle name="Notitie 4 2 12 2 5" xfId="16089"/>
    <cellStyle name="Notitie 4 2 12 2 6" xfId="16090"/>
    <cellStyle name="Notitie 4 2 12 3" xfId="16091"/>
    <cellStyle name="Notitie 4 2 12 4" xfId="16092"/>
    <cellStyle name="Notitie 4 2 12 4 2" xfId="16093"/>
    <cellStyle name="Notitie 4 2 12 5" xfId="16094"/>
    <cellStyle name="Notitie 4 2 12 6" xfId="16095"/>
    <cellStyle name="Notitie 4 2 12 7" xfId="16096"/>
    <cellStyle name="Notitie 4 2 13" xfId="16097"/>
    <cellStyle name="Notitie 4 2 13 2" xfId="16098"/>
    <cellStyle name="Notitie 4 2 13 2 2" xfId="16099"/>
    <cellStyle name="Notitie 4 2 13 2 3" xfId="16100"/>
    <cellStyle name="Notitie 4 2 13 2 3 2" xfId="16101"/>
    <cellStyle name="Notitie 4 2 13 2 4" xfId="16102"/>
    <cellStyle name="Notitie 4 2 13 2 5" xfId="16103"/>
    <cellStyle name="Notitie 4 2 13 2 6" xfId="16104"/>
    <cellStyle name="Notitie 4 2 13 3" xfId="16105"/>
    <cellStyle name="Notitie 4 2 13 4" xfId="16106"/>
    <cellStyle name="Notitie 4 2 13 4 2" xfId="16107"/>
    <cellStyle name="Notitie 4 2 13 5" xfId="16108"/>
    <cellStyle name="Notitie 4 2 13 6" xfId="16109"/>
    <cellStyle name="Notitie 4 2 13 7" xfId="16110"/>
    <cellStyle name="Notitie 4 2 14" xfId="16111"/>
    <cellStyle name="Notitie 4 2 14 2" xfId="16112"/>
    <cellStyle name="Notitie 4 2 14 2 2" xfId="16113"/>
    <cellStyle name="Notitie 4 2 14 2 3" xfId="16114"/>
    <cellStyle name="Notitie 4 2 14 2 3 2" xfId="16115"/>
    <cellStyle name="Notitie 4 2 14 2 4" xfId="16116"/>
    <cellStyle name="Notitie 4 2 14 2 5" xfId="16117"/>
    <cellStyle name="Notitie 4 2 14 2 6" xfId="16118"/>
    <cellStyle name="Notitie 4 2 14 3" xfId="16119"/>
    <cellStyle name="Notitie 4 2 14 4" xfId="16120"/>
    <cellStyle name="Notitie 4 2 14 4 2" xfId="16121"/>
    <cellStyle name="Notitie 4 2 14 5" xfId="16122"/>
    <cellStyle name="Notitie 4 2 14 6" xfId="16123"/>
    <cellStyle name="Notitie 4 2 14 7" xfId="16124"/>
    <cellStyle name="Notitie 4 2 15" xfId="16125"/>
    <cellStyle name="Notitie 4 2 15 2" xfId="16126"/>
    <cellStyle name="Notitie 4 2 15 2 2" xfId="16127"/>
    <cellStyle name="Notitie 4 2 15 2 3" xfId="16128"/>
    <cellStyle name="Notitie 4 2 15 2 3 2" xfId="16129"/>
    <cellStyle name="Notitie 4 2 15 2 4" xfId="16130"/>
    <cellStyle name="Notitie 4 2 15 2 5" xfId="16131"/>
    <cellStyle name="Notitie 4 2 15 2 6" xfId="16132"/>
    <cellStyle name="Notitie 4 2 15 3" xfId="16133"/>
    <cellStyle name="Notitie 4 2 15 4" xfId="16134"/>
    <cellStyle name="Notitie 4 2 15 4 2" xfId="16135"/>
    <cellStyle name="Notitie 4 2 15 5" xfId="16136"/>
    <cellStyle name="Notitie 4 2 15 6" xfId="16137"/>
    <cellStyle name="Notitie 4 2 15 7" xfId="16138"/>
    <cellStyle name="Notitie 4 2 16" xfId="16139"/>
    <cellStyle name="Notitie 4 2 16 2" xfId="16140"/>
    <cellStyle name="Notitie 4 2 16 2 2" xfId="16141"/>
    <cellStyle name="Notitie 4 2 16 2 3" xfId="16142"/>
    <cellStyle name="Notitie 4 2 16 2 3 2" xfId="16143"/>
    <cellStyle name="Notitie 4 2 16 2 4" xfId="16144"/>
    <cellStyle name="Notitie 4 2 16 2 5" xfId="16145"/>
    <cellStyle name="Notitie 4 2 16 2 6" xfId="16146"/>
    <cellStyle name="Notitie 4 2 16 3" xfId="16147"/>
    <cellStyle name="Notitie 4 2 16 4" xfId="16148"/>
    <cellStyle name="Notitie 4 2 16 4 2" xfId="16149"/>
    <cellStyle name="Notitie 4 2 16 5" xfId="16150"/>
    <cellStyle name="Notitie 4 2 16 6" xfId="16151"/>
    <cellStyle name="Notitie 4 2 16 7" xfId="16152"/>
    <cellStyle name="Notitie 4 2 17" xfId="16153"/>
    <cellStyle name="Notitie 4 2 17 2" xfId="16154"/>
    <cellStyle name="Notitie 4 2 17 2 2" xfId="16155"/>
    <cellStyle name="Notitie 4 2 17 2 3" xfId="16156"/>
    <cellStyle name="Notitie 4 2 17 2 3 2" xfId="16157"/>
    <cellStyle name="Notitie 4 2 17 2 4" xfId="16158"/>
    <cellStyle name="Notitie 4 2 17 2 5" xfId="16159"/>
    <cellStyle name="Notitie 4 2 17 2 6" xfId="16160"/>
    <cellStyle name="Notitie 4 2 17 3" xfId="16161"/>
    <cellStyle name="Notitie 4 2 17 4" xfId="16162"/>
    <cellStyle name="Notitie 4 2 17 4 2" xfId="16163"/>
    <cellStyle name="Notitie 4 2 17 5" xfId="16164"/>
    <cellStyle name="Notitie 4 2 17 6" xfId="16165"/>
    <cellStyle name="Notitie 4 2 17 7" xfId="16166"/>
    <cellStyle name="Notitie 4 2 18" xfId="16167"/>
    <cellStyle name="Notitie 4 2 18 2" xfId="16168"/>
    <cellStyle name="Notitie 4 2 18 2 2" xfId="16169"/>
    <cellStyle name="Notitie 4 2 18 2 3" xfId="16170"/>
    <cellStyle name="Notitie 4 2 18 2 3 2" xfId="16171"/>
    <cellStyle name="Notitie 4 2 18 2 4" xfId="16172"/>
    <cellStyle name="Notitie 4 2 18 2 5" xfId="16173"/>
    <cellStyle name="Notitie 4 2 18 2 6" xfId="16174"/>
    <cellStyle name="Notitie 4 2 18 3" xfId="16175"/>
    <cellStyle name="Notitie 4 2 18 4" xfId="16176"/>
    <cellStyle name="Notitie 4 2 18 4 2" xfId="16177"/>
    <cellStyle name="Notitie 4 2 18 5" xfId="16178"/>
    <cellStyle name="Notitie 4 2 18 6" xfId="16179"/>
    <cellStyle name="Notitie 4 2 18 7" xfId="16180"/>
    <cellStyle name="Notitie 4 2 19" xfId="16181"/>
    <cellStyle name="Notitie 4 2 19 2" xfId="16182"/>
    <cellStyle name="Notitie 4 2 19 2 2" xfId="16183"/>
    <cellStyle name="Notitie 4 2 19 2 3" xfId="16184"/>
    <cellStyle name="Notitie 4 2 19 2 3 2" xfId="16185"/>
    <cellStyle name="Notitie 4 2 19 2 4" xfId="16186"/>
    <cellStyle name="Notitie 4 2 19 2 5" xfId="16187"/>
    <cellStyle name="Notitie 4 2 19 2 6" xfId="16188"/>
    <cellStyle name="Notitie 4 2 19 3" xfId="16189"/>
    <cellStyle name="Notitie 4 2 19 4" xfId="16190"/>
    <cellStyle name="Notitie 4 2 19 4 2" xfId="16191"/>
    <cellStyle name="Notitie 4 2 19 5" xfId="16192"/>
    <cellStyle name="Notitie 4 2 19 6" xfId="16193"/>
    <cellStyle name="Notitie 4 2 19 7" xfId="16194"/>
    <cellStyle name="Notitie 4 2 2" xfId="16195"/>
    <cellStyle name="Notitie 4 2 2 2" xfId="16196"/>
    <cellStyle name="Notitie 4 2 2 2 2" xfId="16197"/>
    <cellStyle name="Notitie 4 2 2 2 3" xfId="16198"/>
    <cellStyle name="Notitie 4 2 2 2 3 2" xfId="16199"/>
    <cellStyle name="Notitie 4 2 2 2 4" xfId="16200"/>
    <cellStyle name="Notitie 4 2 2 2 5" xfId="16201"/>
    <cellStyle name="Notitie 4 2 2 2 6" xfId="16202"/>
    <cellStyle name="Notitie 4 2 2 3" xfId="16203"/>
    <cellStyle name="Notitie 4 2 2 4" xfId="16204"/>
    <cellStyle name="Notitie 4 2 2 4 2" xfId="16205"/>
    <cellStyle name="Notitie 4 2 2 5" xfId="16206"/>
    <cellStyle name="Notitie 4 2 2 6" xfId="16207"/>
    <cellStyle name="Notitie 4 2 2 7" xfId="16208"/>
    <cellStyle name="Notitie 4 2 20" xfId="16209"/>
    <cellStyle name="Notitie 4 2 20 2" xfId="16210"/>
    <cellStyle name="Notitie 4 2 20 2 2" xfId="16211"/>
    <cellStyle name="Notitie 4 2 20 2 3" xfId="16212"/>
    <cellStyle name="Notitie 4 2 20 2 3 2" xfId="16213"/>
    <cellStyle name="Notitie 4 2 20 2 4" xfId="16214"/>
    <cellStyle name="Notitie 4 2 20 2 5" xfId="16215"/>
    <cellStyle name="Notitie 4 2 20 2 6" xfId="16216"/>
    <cellStyle name="Notitie 4 2 20 3" xfId="16217"/>
    <cellStyle name="Notitie 4 2 20 4" xfId="16218"/>
    <cellStyle name="Notitie 4 2 20 4 2" xfId="16219"/>
    <cellStyle name="Notitie 4 2 20 5" xfId="16220"/>
    <cellStyle name="Notitie 4 2 20 6" xfId="16221"/>
    <cellStyle name="Notitie 4 2 20 7" xfId="16222"/>
    <cellStyle name="Notitie 4 2 21" xfId="16223"/>
    <cellStyle name="Notitie 4 2 21 2" xfId="16224"/>
    <cellStyle name="Notitie 4 2 21 2 2" xfId="16225"/>
    <cellStyle name="Notitie 4 2 21 2 3" xfId="16226"/>
    <cellStyle name="Notitie 4 2 21 2 3 2" xfId="16227"/>
    <cellStyle name="Notitie 4 2 21 2 4" xfId="16228"/>
    <cellStyle name="Notitie 4 2 21 2 5" xfId="16229"/>
    <cellStyle name="Notitie 4 2 21 2 6" xfId="16230"/>
    <cellStyle name="Notitie 4 2 21 3" xfId="16231"/>
    <cellStyle name="Notitie 4 2 21 4" xfId="16232"/>
    <cellStyle name="Notitie 4 2 21 4 2" xfId="16233"/>
    <cellStyle name="Notitie 4 2 21 5" xfId="16234"/>
    <cellStyle name="Notitie 4 2 21 6" xfId="16235"/>
    <cellStyle name="Notitie 4 2 21 7" xfId="16236"/>
    <cellStyle name="Notitie 4 2 22" xfId="16237"/>
    <cellStyle name="Notitie 4 2 22 2" xfId="16238"/>
    <cellStyle name="Notitie 4 2 22 2 2" xfId="16239"/>
    <cellStyle name="Notitie 4 2 22 2 3" xfId="16240"/>
    <cellStyle name="Notitie 4 2 22 2 3 2" xfId="16241"/>
    <cellStyle name="Notitie 4 2 22 2 4" xfId="16242"/>
    <cellStyle name="Notitie 4 2 22 2 5" xfId="16243"/>
    <cellStyle name="Notitie 4 2 22 2 6" xfId="16244"/>
    <cellStyle name="Notitie 4 2 22 3" xfId="16245"/>
    <cellStyle name="Notitie 4 2 22 4" xfId="16246"/>
    <cellStyle name="Notitie 4 2 22 4 2" xfId="16247"/>
    <cellStyle name="Notitie 4 2 22 5" xfId="16248"/>
    <cellStyle name="Notitie 4 2 22 6" xfId="16249"/>
    <cellStyle name="Notitie 4 2 22 7" xfId="16250"/>
    <cellStyle name="Notitie 4 2 23" xfId="16251"/>
    <cellStyle name="Notitie 4 2 23 2" xfId="16252"/>
    <cellStyle name="Notitie 4 2 23 2 2" xfId="16253"/>
    <cellStyle name="Notitie 4 2 23 2 3" xfId="16254"/>
    <cellStyle name="Notitie 4 2 23 2 3 2" xfId="16255"/>
    <cellStyle name="Notitie 4 2 23 2 4" xfId="16256"/>
    <cellStyle name="Notitie 4 2 23 2 5" xfId="16257"/>
    <cellStyle name="Notitie 4 2 23 2 6" xfId="16258"/>
    <cellStyle name="Notitie 4 2 23 3" xfId="16259"/>
    <cellStyle name="Notitie 4 2 23 4" xfId="16260"/>
    <cellStyle name="Notitie 4 2 23 4 2" xfId="16261"/>
    <cellStyle name="Notitie 4 2 23 5" xfId="16262"/>
    <cellStyle name="Notitie 4 2 23 6" xfId="16263"/>
    <cellStyle name="Notitie 4 2 23 7" xfId="16264"/>
    <cellStyle name="Notitie 4 2 24" xfId="16265"/>
    <cellStyle name="Notitie 4 2 24 2" xfId="16266"/>
    <cellStyle name="Notitie 4 2 24 2 2" xfId="16267"/>
    <cellStyle name="Notitie 4 2 24 2 3" xfId="16268"/>
    <cellStyle name="Notitie 4 2 24 2 3 2" xfId="16269"/>
    <cellStyle name="Notitie 4 2 24 2 4" xfId="16270"/>
    <cellStyle name="Notitie 4 2 24 2 5" xfId="16271"/>
    <cellStyle name="Notitie 4 2 24 2 6" xfId="16272"/>
    <cellStyle name="Notitie 4 2 24 3" xfId="16273"/>
    <cellStyle name="Notitie 4 2 24 4" xfId="16274"/>
    <cellStyle name="Notitie 4 2 24 4 2" xfId="16275"/>
    <cellStyle name="Notitie 4 2 24 5" xfId="16276"/>
    <cellStyle name="Notitie 4 2 24 6" xfId="16277"/>
    <cellStyle name="Notitie 4 2 24 7" xfId="16278"/>
    <cellStyle name="Notitie 4 2 25" xfId="16279"/>
    <cellStyle name="Notitie 4 2 25 2" xfId="16280"/>
    <cellStyle name="Notitie 4 2 25 2 2" xfId="16281"/>
    <cellStyle name="Notitie 4 2 25 2 3" xfId="16282"/>
    <cellStyle name="Notitie 4 2 25 2 3 2" xfId="16283"/>
    <cellStyle name="Notitie 4 2 25 2 4" xfId="16284"/>
    <cellStyle name="Notitie 4 2 25 2 5" xfId="16285"/>
    <cellStyle name="Notitie 4 2 25 2 6" xfId="16286"/>
    <cellStyle name="Notitie 4 2 25 3" xfId="16287"/>
    <cellStyle name="Notitie 4 2 25 4" xfId="16288"/>
    <cellStyle name="Notitie 4 2 25 4 2" xfId="16289"/>
    <cellStyle name="Notitie 4 2 25 5" xfId="16290"/>
    <cellStyle name="Notitie 4 2 25 6" xfId="16291"/>
    <cellStyle name="Notitie 4 2 25 7" xfId="16292"/>
    <cellStyle name="Notitie 4 2 26" xfId="16293"/>
    <cellStyle name="Notitie 4 2 26 2" xfId="16294"/>
    <cellStyle name="Notitie 4 2 26 2 2" xfId="16295"/>
    <cellStyle name="Notitie 4 2 26 2 3" xfId="16296"/>
    <cellStyle name="Notitie 4 2 26 2 3 2" xfId="16297"/>
    <cellStyle name="Notitie 4 2 26 2 4" xfId="16298"/>
    <cellStyle name="Notitie 4 2 26 2 5" xfId="16299"/>
    <cellStyle name="Notitie 4 2 26 2 6" xfId="16300"/>
    <cellStyle name="Notitie 4 2 26 3" xfId="16301"/>
    <cellStyle name="Notitie 4 2 26 4" xfId="16302"/>
    <cellStyle name="Notitie 4 2 26 4 2" xfId="16303"/>
    <cellStyle name="Notitie 4 2 26 5" xfId="16304"/>
    <cellStyle name="Notitie 4 2 26 6" xfId="16305"/>
    <cellStyle name="Notitie 4 2 26 7" xfId="16306"/>
    <cellStyle name="Notitie 4 2 27" xfId="16307"/>
    <cellStyle name="Notitie 4 2 27 2" xfId="16308"/>
    <cellStyle name="Notitie 4 2 27 2 2" xfId="16309"/>
    <cellStyle name="Notitie 4 2 27 2 3" xfId="16310"/>
    <cellStyle name="Notitie 4 2 27 2 3 2" xfId="16311"/>
    <cellStyle name="Notitie 4 2 27 2 4" xfId="16312"/>
    <cellStyle name="Notitie 4 2 27 2 5" xfId="16313"/>
    <cellStyle name="Notitie 4 2 27 2 6" xfId="16314"/>
    <cellStyle name="Notitie 4 2 27 3" xfId="16315"/>
    <cellStyle name="Notitie 4 2 27 4" xfId="16316"/>
    <cellStyle name="Notitie 4 2 27 4 2" xfId="16317"/>
    <cellStyle name="Notitie 4 2 27 5" xfId="16318"/>
    <cellStyle name="Notitie 4 2 27 6" xfId="16319"/>
    <cellStyle name="Notitie 4 2 27 7" xfId="16320"/>
    <cellStyle name="Notitie 4 2 28" xfId="16321"/>
    <cellStyle name="Notitie 4 2 28 2" xfId="16322"/>
    <cellStyle name="Notitie 4 2 28 2 2" xfId="16323"/>
    <cellStyle name="Notitie 4 2 28 2 3" xfId="16324"/>
    <cellStyle name="Notitie 4 2 28 2 3 2" xfId="16325"/>
    <cellStyle name="Notitie 4 2 28 2 4" xfId="16326"/>
    <cellStyle name="Notitie 4 2 28 2 5" xfId="16327"/>
    <cellStyle name="Notitie 4 2 28 2 6" xfId="16328"/>
    <cellStyle name="Notitie 4 2 28 3" xfId="16329"/>
    <cellStyle name="Notitie 4 2 28 4" xfId="16330"/>
    <cellStyle name="Notitie 4 2 28 4 2" xfId="16331"/>
    <cellStyle name="Notitie 4 2 28 5" xfId="16332"/>
    <cellStyle name="Notitie 4 2 28 6" xfId="16333"/>
    <cellStyle name="Notitie 4 2 28 7" xfId="16334"/>
    <cellStyle name="Notitie 4 2 29" xfId="16335"/>
    <cellStyle name="Notitie 4 2 29 2" xfId="16336"/>
    <cellStyle name="Notitie 4 2 29 2 2" xfId="16337"/>
    <cellStyle name="Notitie 4 2 29 2 3" xfId="16338"/>
    <cellStyle name="Notitie 4 2 29 2 3 2" xfId="16339"/>
    <cellStyle name="Notitie 4 2 29 2 4" xfId="16340"/>
    <cellStyle name="Notitie 4 2 29 2 5" xfId="16341"/>
    <cellStyle name="Notitie 4 2 29 2 6" xfId="16342"/>
    <cellStyle name="Notitie 4 2 29 3" xfId="16343"/>
    <cellStyle name="Notitie 4 2 29 4" xfId="16344"/>
    <cellStyle name="Notitie 4 2 29 4 2" xfId="16345"/>
    <cellStyle name="Notitie 4 2 29 5" xfId="16346"/>
    <cellStyle name="Notitie 4 2 29 6" xfId="16347"/>
    <cellStyle name="Notitie 4 2 29 7" xfId="16348"/>
    <cellStyle name="Notitie 4 2 3" xfId="16349"/>
    <cellStyle name="Notitie 4 2 3 2" xfId="16350"/>
    <cellStyle name="Notitie 4 2 3 2 2" xfId="16351"/>
    <cellStyle name="Notitie 4 2 3 2 3" xfId="16352"/>
    <cellStyle name="Notitie 4 2 3 2 3 2" xfId="16353"/>
    <cellStyle name="Notitie 4 2 3 2 4" xfId="16354"/>
    <cellStyle name="Notitie 4 2 3 2 5" xfId="16355"/>
    <cellStyle name="Notitie 4 2 3 2 6" xfId="16356"/>
    <cellStyle name="Notitie 4 2 3 3" xfId="16357"/>
    <cellStyle name="Notitie 4 2 3 4" xfId="16358"/>
    <cellStyle name="Notitie 4 2 3 4 2" xfId="16359"/>
    <cellStyle name="Notitie 4 2 3 5" xfId="16360"/>
    <cellStyle name="Notitie 4 2 3 6" xfId="16361"/>
    <cellStyle name="Notitie 4 2 3 7" xfId="16362"/>
    <cellStyle name="Notitie 4 2 30" xfId="16363"/>
    <cellStyle name="Notitie 4 2 30 2" xfId="16364"/>
    <cellStyle name="Notitie 4 2 30 2 2" xfId="16365"/>
    <cellStyle name="Notitie 4 2 30 2 3" xfId="16366"/>
    <cellStyle name="Notitie 4 2 30 2 3 2" xfId="16367"/>
    <cellStyle name="Notitie 4 2 30 2 4" xfId="16368"/>
    <cellStyle name="Notitie 4 2 30 2 5" xfId="16369"/>
    <cellStyle name="Notitie 4 2 30 2 6" xfId="16370"/>
    <cellStyle name="Notitie 4 2 30 3" xfId="16371"/>
    <cellStyle name="Notitie 4 2 30 4" xfId="16372"/>
    <cellStyle name="Notitie 4 2 30 4 2" xfId="16373"/>
    <cellStyle name="Notitie 4 2 30 5" xfId="16374"/>
    <cellStyle name="Notitie 4 2 30 6" xfId="16375"/>
    <cellStyle name="Notitie 4 2 30 7" xfId="16376"/>
    <cellStyle name="Notitie 4 2 31" xfId="16377"/>
    <cellStyle name="Notitie 4 2 31 2" xfId="16378"/>
    <cellStyle name="Notitie 4 2 31 2 2" xfId="16379"/>
    <cellStyle name="Notitie 4 2 31 2 3" xfId="16380"/>
    <cellStyle name="Notitie 4 2 31 2 3 2" xfId="16381"/>
    <cellStyle name="Notitie 4 2 31 2 4" xfId="16382"/>
    <cellStyle name="Notitie 4 2 31 2 5" xfId="16383"/>
    <cellStyle name="Notitie 4 2 31 2 6" xfId="16384"/>
    <cellStyle name="Notitie 4 2 31 3" xfId="16385"/>
    <cellStyle name="Notitie 4 2 31 4" xfId="16386"/>
    <cellStyle name="Notitie 4 2 31 4 2" xfId="16387"/>
    <cellStyle name="Notitie 4 2 31 5" xfId="16388"/>
    <cellStyle name="Notitie 4 2 31 6" xfId="16389"/>
    <cellStyle name="Notitie 4 2 31 7" xfId="16390"/>
    <cellStyle name="Notitie 4 2 32" xfId="16391"/>
    <cellStyle name="Notitie 4 2 32 2" xfId="16392"/>
    <cellStyle name="Notitie 4 2 32 2 2" xfId="16393"/>
    <cellStyle name="Notitie 4 2 32 2 3" xfId="16394"/>
    <cellStyle name="Notitie 4 2 32 2 3 2" xfId="16395"/>
    <cellStyle name="Notitie 4 2 32 2 4" xfId="16396"/>
    <cellStyle name="Notitie 4 2 32 2 5" xfId="16397"/>
    <cellStyle name="Notitie 4 2 32 2 6" xfId="16398"/>
    <cellStyle name="Notitie 4 2 32 3" xfId="16399"/>
    <cellStyle name="Notitie 4 2 32 4" xfId="16400"/>
    <cellStyle name="Notitie 4 2 32 4 2" xfId="16401"/>
    <cellStyle name="Notitie 4 2 32 5" xfId="16402"/>
    <cellStyle name="Notitie 4 2 32 6" xfId="16403"/>
    <cellStyle name="Notitie 4 2 32 7" xfId="16404"/>
    <cellStyle name="Notitie 4 2 33" xfId="16405"/>
    <cellStyle name="Notitie 4 2 33 2" xfId="16406"/>
    <cellStyle name="Notitie 4 2 33 2 2" xfId="16407"/>
    <cellStyle name="Notitie 4 2 33 2 3" xfId="16408"/>
    <cellStyle name="Notitie 4 2 33 2 3 2" xfId="16409"/>
    <cellStyle name="Notitie 4 2 33 2 4" xfId="16410"/>
    <cellStyle name="Notitie 4 2 33 2 5" xfId="16411"/>
    <cellStyle name="Notitie 4 2 33 2 6" xfId="16412"/>
    <cellStyle name="Notitie 4 2 33 3" xfId="16413"/>
    <cellStyle name="Notitie 4 2 33 4" xfId="16414"/>
    <cellStyle name="Notitie 4 2 33 4 2" xfId="16415"/>
    <cellStyle name="Notitie 4 2 33 5" xfId="16416"/>
    <cellStyle name="Notitie 4 2 33 6" xfId="16417"/>
    <cellStyle name="Notitie 4 2 33 7" xfId="16418"/>
    <cellStyle name="Notitie 4 2 34" xfId="16419"/>
    <cellStyle name="Notitie 4 2 34 2" xfId="16420"/>
    <cellStyle name="Notitie 4 2 34 2 2" xfId="16421"/>
    <cellStyle name="Notitie 4 2 34 2 3" xfId="16422"/>
    <cellStyle name="Notitie 4 2 34 2 3 2" xfId="16423"/>
    <cellStyle name="Notitie 4 2 34 2 4" xfId="16424"/>
    <cellStyle name="Notitie 4 2 34 2 5" xfId="16425"/>
    <cellStyle name="Notitie 4 2 34 2 6" xfId="16426"/>
    <cellStyle name="Notitie 4 2 34 3" xfId="16427"/>
    <cellStyle name="Notitie 4 2 34 4" xfId="16428"/>
    <cellStyle name="Notitie 4 2 34 4 2" xfId="16429"/>
    <cellStyle name="Notitie 4 2 34 5" xfId="16430"/>
    <cellStyle name="Notitie 4 2 34 6" xfId="16431"/>
    <cellStyle name="Notitie 4 2 34 7" xfId="16432"/>
    <cellStyle name="Notitie 4 2 35" xfId="16433"/>
    <cellStyle name="Notitie 4 2 35 2" xfId="16434"/>
    <cellStyle name="Notitie 4 2 35 2 2" xfId="16435"/>
    <cellStyle name="Notitie 4 2 35 2 3" xfId="16436"/>
    <cellStyle name="Notitie 4 2 35 2 3 2" xfId="16437"/>
    <cellStyle name="Notitie 4 2 35 2 4" xfId="16438"/>
    <cellStyle name="Notitie 4 2 35 2 5" xfId="16439"/>
    <cellStyle name="Notitie 4 2 35 2 6" xfId="16440"/>
    <cellStyle name="Notitie 4 2 35 3" xfId="16441"/>
    <cellStyle name="Notitie 4 2 35 4" xfId="16442"/>
    <cellStyle name="Notitie 4 2 35 4 2" xfId="16443"/>
    <cellStyle name="Notitie 4 2 35 5" xfId="16444"/>
    <cellStyle name="Notitie 4 2 35 6" xfId="16445"/>
    <cellStyle name="Notitie 4 2 35 7" xfId="16446"/>
    <cellStyle name="Notitie 4 2 36" xfId="16447"/>
    <cellStyle name="Notitie 4 2 36 2" xfId="16448"/>
    <cellStyle name="Notitie 4 2 36 2 2" xfId="16449"/>
    <cellStyle name="Notitie 4 2 36 2 3" xfId="16450"/>
    <cellStyle name="Notitie 4 2 36 2 3 2" xfId="16451"/>
    <cellStyle name="Notitie 4 2 36 2 4" xfId="16452"/>
    <cellStyle name="Notitie 4 2 36 2 5" xfId="16453"/>
    <cellStyle name="Notitie 4 2 36 2 6" xfId="16454"/>
    <cellStyle name="Notitie 4 2 36 3" xfId="16455"/>
    <cellStyle name="Notitie 4 2 36 4" xfId="16456"/>
    <cellStyle name="Notitie 4 2 36 4 2" xfId="16457"/>
    <cellStyle name="Notitie 4 2 36 5" xfId="16458"/>
    <cellStyle name="Notitie 4 2 36 6" xfId="16459"/>
    <cellStyle name="Notitie 4 2 36 7" xfId="16460"/>
    <cellStyle name="Notitie 4 2 37" xfId="16461"/>
    <cellStyle name="Notitie 4 2 37 2" xfId="16462"/>
    <cellStyle name="Notitie 4 2 37 2 2" xfId="16463"/>
    <cellStyle name="Notitie 4 2 37 2 3" xfId="16464"/>
    <cellStyle name="Notitie 4 2 37 2 3 2" xfId="16465"/>
    <cellStyle name="Notitie 4 2 37 2 4" xfId="16466"/>
    <cellStyle name="Notitie 4 2 37 2 5" xfId="16467"/>
    <cellStyle name="Notitie 4 2 37 2 6" xfId="16468"/>
    <cellStyle name="Notitie 4 2 37 3" xfId="16469"/>
    <cellStyle name="Notitie 4 2 37 4" xfId="16470"/>
    <cellStyle name="Notitie 4 2 37 4 2" xfId="16471"/>
    <cellStyle name="Notitie 4 2 37 5" xfId="16472"/>
    <cellStyle name="Notitie 4 2 37 6" xfId="16473"/>
    <cellStyle name="Notitie 4 2 37 7" xfId="16474"/>
    <cellStyle name="Notitie 4 2 38" xfId="16475"/>
    <cellStyle name="Notitie 4 2 38 2" xfId="16476"/>
    <cellStyle name="Notitie 4 2 38 2 2" xfId="16477"/>
    <cellStyle name="Notitie 4 2 38 2 3" xfId="16478"/>
    <cellStyle name="Notitie 4 2 38 2 3 2" xfId="16479"/>
    <cellStyle name="Notitie 4 2 38 2 4" xfId="16480"/>
    <cellStyle name="Notitie 4 2 38 2 5" xfId="16481"/>
    <cellStyle name="Notitie 4 2 38 2 6" xfId="16482"/>
    <cellStyle name="Notitie 4 2 38 3" xfId="16483"/>
    <cellStyle name="Notitie 4 2 38 4" xfId="16484"/>
    <cellStyle name="Notitie 4 2 38 4 2" xfId="16485"/>
    <cellStyle name="Notitie 4 2 38 5" xfId="16486"/>
    <cellStyle name="Notitie 4 2 38 6" xfId="16487"/>
    <cellStyle name="Notitie 4 2 38 7" xfId="16488"/>
    <cellStyle name="Notitie 4 2 39" xfId="16489"/>
    <cellStyle name="Notitie 4 2 39 2" xfId="16490"/>
    <cellStyle name="Notitie 4 2 39 2 2" xfId="16491"/>
    <cellStyle name="Notitie 4 2 39 2 3" xfId="16492"/>
    <cellStyle name="Notitie 4 2 39 2 3 2" xfId="16493"/>
    <cellStyle name="Notitie 4 2 39 2 4" xfId="16494"/>
    <cellStyle name="Notitie 4 2 39 2 5" xfId="16495"/>
    <cellStyle name="Notitie 4 2 39 2 6" xfId="16496"/>
    <cellStyle name="Notitie 4 2 39 3" xfId="16497"/>
    <cellStyle name="Notitie 4 2 39 4" xfId="16498"/>
    <cellStyle name="Notitie 4 2 39 4 2" xfId="16499"/>
    <cellStyle name="Notitie 4 2 39 5" xfId="16500"/>
    <cellStyle name="Notitie 4 2 39 6" xfId="16501"/>
    <cellStyle name="Notitie 4 2 39 7" xfId="16502"/>
    <cellStyle name="Notitie 4 2 4" xfId="16503"/>
    <cellStyle name="Notitie 4 2 4 2" xfId="16504"/>
    <cellStyle name="Notitie 4 2 4 2 2" xfId="16505"/>
    <cellStyle name="Notitie 4 2 4 2 3" xfId="16506"/>
    <cellStyle name="Notitie 4 2 4 2 3 2" xfId="16507"/>
    <cellStyle name="Notitie 4 2 4 2 4" xfId="16508"/>
    <cellStyle name="Notitie 4 2 4 2 5" xfId="16509"/>
    <cellStyle name="Notitie 4 2 4 2 6" xfId="16510"/>
    <cellStyle name="Notitie 4 2 4 3" xfId="16511"/>
    <cellStyle name="Notitie 4 2 4 4" xfId="16512"/>
    <cellStyle name="Notitie 4 2 4 4 2" xfId="16513"/>
    <cellStyle name="Notitie 4 2 4 5" xfId="16514"/>
    <cellStyle name="Notitie 4 2 4 6" xfId="16515"/>
    <cellStyle name="Notitie 4 2 4 7" xfId="16516"/>
    <cellStyle name="Notitie 4 2 40" xfId="16517"/>
    <cellStyle name="Notitie 4 2 40 2" xfId="16518"/>
    <cellStyle name="Notitie 4 2 40 2 2" xfId="16519"/>
    <cellStyle name="Notitie 4 2 40 2 3" xfId="16520"/>
    <cellStyle name="Notitie 4 2 40 2 3 2" xfId="16521"/>
    <cellStyle name="Notitie 4 2 40 2 4" xfId="16522"/>
    <cellStyle name="Notitie 4 2 40 2 5" xfId="16523"/>
    <cellStyle name="Notitie 4 2 40 2 6" xfId="16524"/>
    <cellStyle name="Notitie 4 2 40 3" xfId="16525"/>
    <cellStyle name="Notitie 4 2 40 4" xfId="16526"/>
    <cellStyle name="Notitie 4 2 40 4 2" xfId="16527"/>
    <cellStyle name="Notitie 4 2 40 5" xfId="16528"/>
    <cellStyle name="Notitie 4 2 40 6" xfId="16529"/>
    <cellStyle name="Notitie 4 2 40 7" xfId="16530"/>
    <cellStyle name="Notitie 4 2 41" xfId="16531"/>
    <cellStyle name="Notitie 4 2 41 2" xfId="16532"/>
    <cellStyle name="Notitie 4 2 41 2 2" xfId="16533"/>
    <cellStyle name="Notitie 4 2 41 2 3" xfId="16534"/>
    <cellStyle name="Notitie 4 2 41 2 3 2" xfId="16535"/>
    <cellStyle name="Notitie 4 2 41 2 4" xfId="16536"/>
    <cellStyle name="Notitie 4 2 41 2 5" xfId="16537"/>
    <cellStyle name="Notitie 4 2 41 2 6" xfId="16538"/>
    <cellStyle name="Notitie 4 2 41 3" xfId="16539"/>
    <cellStyle name="Notitie 4 2 41 4" xfId="16540"/>
    <cellStyle name="Notitie 4 2 41 4 2" xfId="16541"/>
    <cellStyle name="Notitie 4 2 41 5" xfId="16542"/>
    <cellStyle name="Notitie 4 2 41 6" xfId="16543"/>
    <cellStyle name="Notitie 4 2 41 7" xfId="16544"/>
    <cellStyle name="Notitie 4 2 42" xfId="16545"/>
    <cellStyle name="Notitie 4 2 42 2" xfId="16546"/>
    <cellStyle name="Notitie 4 2 42 2 2" xfId="16547"/>
    <cellStyle name="Notitie 4 2 42 2 3" xfId="16548"/>
    <cellStyle name="Notitie 4 2 42 2 3 2" xfId="16549"/>
    <cellStyle name="Notitie 4 2 42 2 4" xfId="16550"/>
    <cellStyle name="Notitie 4 2 42 2 5" xfId="16551"/>
    <cellStyle name="Notitie 4 2 42 2 6" xfId="16552"/>
    <cellStyle name="Notitie 4 2 42 3" xfId="16553"/>
    <cellStyle name="Notitie 4 2 42 4" xfId="16554"/>
    <cellStyle name="Notitie 4 2 42 4 2" xfId="16555"/>
    <cellStyle name="Notitie 4 2 42 5" xfId="16556"/>
    <cellStyle name="Notitie 4 2 42 6" xfId="16557"/>
    <cellStyle name="Notitie 4 2 42 7" xfId="16558"/>
    <cellStyle name="Notitie 4 2 43" xfId="16559"/>
    <cellStyle name="Notitie 4 2 43 2" xfId="16560"/>
    <cellStyle name="Notitie 4 2 43 2 2" xfId="16561"/>
    <cellStyle name="Notitie 4 2 43 2 3" xfId="16562"/>
    <cellStyle name="Notitie 4 2 43 2 3 2" xfId="16563"/>
    <cellStyle name="Notitie 4 2 43 2 4" xfId="16564"/>
    <cellStyle name="Notitie 4 2 43 2 5" xfId="16565"/>
    <cellStyle name="Notitie 4 2 43 2 6" xfId="16566"/>
    <cellStyle name="Notitie 4 2 43 3" xfId="16567"/>
    <cellStyle name="Notitie 4 2 43 4" xfId="16568"/>
    <cellStyle name="Notitie 4 2 43 4 2" xfId="16569"/>
    <cellStyle name="Notitie 4 2 43 5" xfId="16570"/>
    <cellStyle name="Notitie 4 2 43 6" xfId="16571"/>
    <cellStyle name="Notitie 4 2 43 7" xfId="16572"/>
    <cellStyle name="Notitie 4 2 44" xfId="16573"/>
    <cellStyle name="Notitie 4 2 44 2" xfId="16574"/>
    <cellStyle name="Notitie 4 2 44 2 2" xfId="16575"/>
    <cellStyle name="Notitie 4 2 44 2 3" xfId="16576"/>
    <cellStyle name="Notitie 4 2 44 2 3 2" xfId="16577"/>
    <cellStyle name="Notitie 4 2 44 2 4" xfId="16578"/>
    <cellStyle name="Notitie 4 2 44 2 5" xfId="16579"/>
    <cellStyle name="Notitie 4 2 44 2 6" xfId="16580"/>
    <cellStyle name="Notitie 4 2 44 3" xfId="16581"/>
    <cellStyle name="Notitie 4 2 44 4" xfId="16582"/>
    <cellStyle name="Notitie 4 2 44 4 2" xfId="16583"/>
    <cellStyle name="Notitie 4 2 44 5" xfId="16584"/>
    <cellStyle name="Notitie 4 2 44 6" xfId="16585"/>
    <cellStyle name="Notitie 4 2 44 7" xfId="16586"/>
    <cellStyle name="Notitie 4 2 45" xfId="16587"/>
    <cellStyle name="Notitie 4 2 45 2" xfId="16588"/>
    <cellStyle name="Notitie 4 2 45 2 2" xfId="16589"/>
    <cellStyle name="Notitie 4 2 45 2 3" xfId="16590"/>
    <cellStyle name="Notitie 4 2 45 2 3 2" xfId="16591"/>
    <cellStyle name="Notitie 4 2 45 2 4" xfId="16592"/>
    <cellStyle name="Notitie 4 2 45 2 5" xfId="16593"/>
    <cellStyle name="Notitie 4 2 45 2 6" xfId="16594"/>
    <cellStyle name="Notitie 4 2 45 3" xfId="16595"/>
    <cellStyle name="Notitie 4 2 45 4" xfId="16596"/>
    <cellStyle name="Notitie 4 2 45 4 2" xfId="16597"/>
    <cellStyle name="Notitie 4 2 45 5" xfId="16598"/>
    <cellStyle name="Notitie 4 2 45 6" xfId="16599"/>
    <cellStyle name="Notitie 4 2 45 7" xfId="16600"/>
    <cellStyle name="Notitie 4 2 46" xfId="16601"/>
    <cellStyle name="Notitie 4 2 46 2" xfId="16602"/>
    <cellStyle name="Notitie 4 2 46 2 2" xfId="16603"/>
    <cellStyle name="Notitie 4 2 46 2 3" xfId="16604"/>
    <cellStyle name="Notitie 4 2 46 2 3 2" xfId="16605"/>
    <cellStyle name="Notitie 4 2 46 2 4" xfId="16606"/>
    <cellStyle name="Notitie 4 2 46 2 5" xfId="16607"/>
    <cellStyle name="Notitie 4 2 46 2 6" xfId="16608"/>
    <cellStyle name="Notitie 4 2 46 3" xfId="16609"/>
    <cellStyle name="Notitie 4 2 46 4" xfId="16610"/>
    <cellStyle name="Notitie 4 2 46 4 2" xfId="16611"/>
    <cellStyle name="Notitie 4 2 46 5" xfId="16612"/>
    <cellStyle name="Notitie 4 2 46 6" xfId="16613"/>
    <cellStyle name="Notitie 4 2 46 7" xfId="16614"/>
    <cellStyle name="Notitie 4 2 47" xfId="16615"/>
    <cellStyle name="Notitie 4 2 47 2" xfId="16616"/>
    <cellStyle name="Notitie 4 2 47 2 2" xfId="16617"/>
    <cellStyle name="Notitie 4 2 47 2 3" xfId="16618"/>
    <cellStyle name="Notitie 4 2 47 2 3 2" xfId="16619"/>
    <cellStyle name="Notitie 4 2 47 2 4" xfId="16620"/>
    <cellStyle name="Notitie 4 2 47 2 5" xfId="16621"/>
    <cellStyle name="Notitie 4 2 47 2 6" xfId="16622"/>
    <cellStyle name="Notitie 4 2 47 3" xfId="16623"/>
    <cellStyle name="Notitie 4 2 47 4" xfId="16624"/>
    <cellStyle name="Notitie 4 2 47 4 2" xfId="16625"/>
    <cellStyle name="Notitie 4 2 47 5" xfId="16626"/>
    <cellStyle name="Notitie 4 2 47 6" xfId="16627"/>
    <cellStyle name="Notitie 4 2 47 7" xfId="16628"/>
    <cellStyle name="Notitie 4 2 48" xfId="16629"/>
    <cellStyle name="Notitie 4 2 48 2" xfId="16630"/>
    <cellStyle name="Notitie 4 2 48 2 2" xfId="16631"/>
    <cellStyle name="Notitie 4 2 48 2 3" xfId="16632"/>
    <cellStyle name="Notitie 4 2 48 2 3 2" xfId="16633"/>
    <cellStyle name="Notitie 4 2 48 2 4" xfId="16634"/>
    <cellStyle name="Notitie 4 2 48 2 5" xfId="16635"/>
    <cellStyle name="Notitie 4 2 48 2 6" xfId="16636"/>
    <cellStyle name="Notitie 4 2 48 3" xfId="16637"/>
    <cellStyle name="Notitie 4 2 48 4" xfId="16638"/>
    <cellStyle name="Notitie 4 2 48 4 2" xfId="16639"/>
    <cellStyle name="Notitie 4 2 48 5" xfId="16640"/>
    <cellStyle name="Notitie 4 2 48 6" xfId="16641"/>
    <cellStyle name="Notitie 4 2 48 7" xfId="16642"/>
    <cellStyle name="Notitie 4 2 49" xfId="16643"/>
    <cellStyle name="Notitie 4 2 49 2" xfId="16644"/>
    <cellStyle name="Notitie 4 2 49 2 2" xfId="16645"/>
    <cellStyle name="Notitie 4 2 49 2 3" xfId="16646"/>
    <cellStyle name="Notitie 4 2 49 2 3 2" xfId="16647"/>
    <cellStyle name="Notitie 4 2 49 2 4" xfId="16648"/>
    <cellStyle name="Notitie 4 2 49 2 5" xfId="16649"/>
    <cellStyle name="Notitie 4 2 49 2 6" xfId="16650"/>
    <cellStyle name="Notitie 4 2 49 3" xfId="16651"/>
    <cellStyle name="Notitie 4 2 49 4" xfId="16652"/>
    <cellStyle name="Notitie 4 2 49 4 2" xfId="16653"/>
    <cellStyle name="Notitie 4 2 49 5" xfId="16654"/>
    <cellStyle name="Notitie 4 2 49 6" xfId="16655"/>
    <cellStyle name="Notitie 4 2 49 7" xfId="16656"/>
    <cellStyle name="Notitie 4 2 5" xfId="16657"/>
    <cellStyle name="Notitie 4 2 5 2" xfId="16658"/>
    <cellStyle name="Notitie 4 2 5 2 2" xfId="16659"/>
    <cellStyle name="Notitie 4 2 5 2 3" xfId="16660"/>
    <cellStyle name="Notitie 4 2 5 2 3 2" xfId="16661"/>
    <cellStyle name="Notitie 4 2 5 2 4" xfId="16662"/>
    <cellStyle name="Notitie 4 2 5 2 5" xfId="16663"/>
    <cellStyle name="Notitie 4 2 5 2 6" xfId="16664"/>
    <cellStyle name="Notitie 4 2 5 3" xfId="16665"/>
    <cellStyle name="Notitie 4 2 5 4" xfId="16666"/>
    <cellStyle name="Notitie 4 2 5 4 2" xfId="16667"/>
    <cellStyle name="Notitie 4 2 5 5" xfId="16668"/>
    <cellStyle name="Notitie 4 2 5 6" xfId="16669"/>
    <cellStyle name="Notitie 4 2 5 7" xfId="16670"/>
    <cellStyle name="Notitie 4 2 50" xfId="16671"/>
    <cellStyle name="Notitie 4 2 50 2" xfId="16672"/>
    <cellStyle name="Notitie 4 2 50 2 2" xfId="16673"/>
    <cellStyle name="Notitie 4 2 50 2 3" xfId="16674"/>
    <cellStyle name="Notitie 4 2 50 2 3 2" xfId="16675"/>
    <cellStyle name="Notitie 4 2 50 2 4" xfId="16676"/>
    <cellStyle name="Notitie 4 2 50 2 5" xfId="16677"/>
    <cellStyle name="Notitie 4 2 50 2 6" xfId="16678"/>
    <cellStyle name="Notitie 4 2 50 3" xfId="16679"/>
    <cellStyle name="Notitie 4 2 50 4" xfId="16680"/>
    <cellStyle name="Notitie 4 2 50 4 2" xfId="16681"/>
    <cellStyle name="Notitie 4 2 50 5" xfId="16682"/>
    <cellStyle name="Notitie 4 2 50 6" xfId="16683"/>
    <cellStyle name="Notitie 4 2 50 7" xfId="16684"/>
    <cellStyle name="Notitie 4 2 51" xfId="16685"/>
    <cellStyle name="Notitie 4 2 51 2" xfId="16686"/>
    <cellStyle name="Notitie 4 2 51 2 2" xfId="16687"/>
    <cellStyle name="Notitie 4 2 51 2 3" xfId="16688"/>
    <cellStyle name="Notitie 4 2 51 2 3 2" xfId="16689"/>
    <cellStyle name="Notitie 4 2 51 2 4" xfId="16690"/>
    <cellStyle name="Notitie 4 2 51 2 5" xfId="16691"/>
    <cellStyle name="Notitie 4 2 51 2 6" xfId="16692"/>
    <cellStyle name="Notitie 4 2 51 3" xfId="16693"/>
    <cellStyle name="Notitie 4 2 51 4" xfId="16694"/>
    <cellStyle name="Notitie 4 2 51 4 2" xfId="16695"/>
    <cellStyle name="Notitie 4 2 51 5" xfId="16696"/>
    <cellStyle name="Notitie 4 2 51 6" xfId="16697"/>
    <cellStyle name="Notitie 4 2 51 7" xfId="16698"/>
    <cellStyle name="Notitie 4 2 52" xfId="16699"/>
    <cellStyle name="Notitie 4 2 52 2" xfId="16700"/>
    <cellStyle name="Notitie 4 2 52 2 2" xfId="16701"/>
    <cellStyle name="Notitie 4 2 52 2 3" xfId="16702"/>
    <cellStyle name="Notitie 4 2 52 2 3 2" xfId="16703"/>
    <cellStyle name="Notitie 4 2 52 2 4" xfId="16704"/>
    <cellStyle name="Notitie 4 2 52 2 5" xfId="16705"/>
    <cellStyle name="Notitie 4 2 52 2 6" xfId="16706"/>
    <cellStyle name="Notitie 4 2 52 3" xfId="16707"/>
    <cellStyle name="Notitie 4 2 52 4" xfId="16708"/>
    <cellStyle name="Notitie 4 2 52 4 2" xfId="16709"/>
    <cellStyle name="Notitie 4 2 52 5" xfId="16710"/>
    <cellStyle name="Notitie 4 2 52 6" xfId="16711"/>
    <cellStyle name="Notitie 4 2 52 7" xfId="16712"/>
    <cellStyle name="Notitie 4 2 53" xfId="16713"/>
    <cellStyle name="Notitie 4 2 53 2" xfId="16714"/>
    <cellStyle name="Notitie 4 2 53 2 2" xfId="16715"/>
    <cellStyle name="Notitie 4 2 53 2 3" xfId="16716"/>
    <cellStyle name="Notitie 4 2 53 2 3 2" xfId="16717"/>
    <cellStyle name="Notitie 4 2 53 2 4" xfId="16718"/>
    <cellStyle name="Notitie 4 2 53 2 5" xfId="16719"/>
    <cellStyle name="Notitie 4 2 53 2 6" xfId="16720"/>
    <cellStyle name="Notitie 4 2 53 3" xfId="16721"/>
    <cellStyle name="Notitie 4 2 53 4" xfId="16722"/>
    <cellStyle name="Notitie 4 2 53 4 2" xfId="16723"/>
    <cellStyle name="Notitie 4 2 53 5" xfId="16724"/>
    <cellStyle name="Notitie 4 2 53 6" xfId="16725"/>
    <cellStyle name="Notitie 4 2 53 7" xfId="16726"/>
    <cellStyle name="Notitie 4 2 54" xfId="16727"/>
    <cellStyle name="Notitie 4 2 54 2" xfId="16728"/>
    <cellStyle name="Notitie 4 2 54 2 2" xfId="16729"/>
    <cellStyle name="Notitie 4 2 54 2 3" xfId="16730"/>
    <cellStyle name="Notitie 4 2 54 2 3 2" xfId="16731"/>
    <cellStyle name="Notitie 4 2 54 2 4" xfId="16732"/>
    <cellStyle name="Notitie 4 2 54 2 5" xfId="16733"/>
    <cellStyle name="Notitie 4 2 54 2 6" xfId="16734"/>
    <cellStyle name="Notitie 4 2 54 3" xfId="16735"/>
    <cellStyle name="Notitie 4 2 54 4" xfId="16736"/>
    <cellStyle name="Notitie 4 2 54 4 2" xfId="16737"/>
    <cellStyle name="Notitie 4 2 54 5" xfId="16738"/>
    <cellStyle name="Notitie 4 2 54 6" xfId="16739"/>
    <cellStyle name="Notitie 4 2 54 7" xfId="16740"/>
    <cellStyle name="Notitie 4 2 55" xfId="16741"/>
    <cellStyle name="Notitie 4 2 55 2" xfId="16742"/>
    <cellStyle name="Notitie 4 2 55 2 2" xfId="16743"/>
    <cellStyle name="Notitie 4 2 55 2 3" xfId="16744"/>
    <cellStyle name="Notitie 4 2 55 2 3 2" xfId="16745"/>
    <cellStyle name="Notitie 4 2 55 2 4" xfId="16746"/>
    <cellStyle name="Notitie 4 2 55 2 5" xfId="16747"/>
    <cellStyle name="Notitie 4 2 55 2 6" xfId="16748"/>
    <cellStyle name="Notitie 4 2 55 3" xfId="16749"/>
    <cellStyle name="Notitie 4 2 55 4" xfId="16750"/>
    <cellStyle name="Notitie 4 2 55 4 2" xfId="16751"/>
    <cellStyle name="Notitie 4 2 55 5" xfId="16752"/>
    <cellStyle name="Notitie 4 2 55 6" xfId="16753"/>
    <cellStyle name="Notitie 4 2 55 7" xfId="16754"/>
    <cellStyle name="Notitie 4 2 56" xfId="16755"/>
    <cellStyle name="Notitie 4 2 56 2" xfId="16756"/>
    <cellStyle name="Notitie 4 2 56 2 2" xfId="16757"/>
    <cellStyle name="Notitie 4 2 56 2 3" xfId="16758"/>
    <cellStyle name="Notitie 4 2 56 2 3 2" xfId="16759"/>
    <cellStyle name="Notitie 4 2 56 2 4" xfId="16760"/>
    <cellStyle name="Notitie 4 2 56 2 5" xfId="16761"/>
    <cellStyle name="Notitie 4 2 56 2 6" xfId="16762"/>
    <cellStyle name="Notitie 4 2 56 3" xfId="16763"/>
    <cellStyle name="Notitie 4 2 56 4" xfId="16764"/>
    <cellStyle name="Notitie 4 2 56 4 2" xfId="16765"/>
    <cellStyle name="Notitie 4 2 56 5" xfId="16766"/>
    <cellStyle name="Notitie 4 2 56 6" xfId="16767"/>
    <cellStyle name="Notitie 4 2 56 7" xfId="16768"/>
    <cellStyle name="Notitie 4 2 57" xfId="16769"/>
    <cellStyle name="Notitie 4 2 57 2" xfId="16770"/>
    <cellStyle name="Notitie 4 2 57 2 2" xfId="16771"/>
    <cellStyle name="Notitie 4 2 57 2 3" xfId="16772"/>
    <cellStyle name="Notitie 4 2 57 2 3 2" xfId="16773"/>
    <cellStyle name="Notitie 4 2 57 2 4" xfId="16774"/>
    <cellStyle name="Notitie 4 2 57 2 5" xfId="16775"/>
    <cellStyle name="Notitie 4 2 57 2 6" xfId="16776"/>
    <cellStyle name="Notitie 4 2 57 3" xfId="16777"/>
    <cellStyle name="Notitie 4 2 57 4" xfId="16778"/>
    <cellStyle name="Notitie 4 2 57 4 2" xfId="16779"/>
    <cellStyle name="Notitie 4 2 57 5" xfId="16780"/>
    <cellStyle name="Notitie 4 2 57 6" xfId="16781"/>
    <cellStyle name="Notitie 4 2 57 7" xfId="16782"/>
    <cellStyle name="Notitie 4 2 58" xfId="16783"/>
    <cellStyle name="Notitie 4 2 58 2" xfId="16784"/>
    <cellStyle name="Notitie 4 2 58 2 2" xfId="16785"/>
    <cellStyle name="Notitie 4 2 58 2 3" xfId="16786"/>
    <cellStyle name="Notitie 4 2 58 2 3 2" xfId="16787"/>
    <cellStyle name="Notitie 4 2 58 2 4" xfId="16788"/>
    <cellStyle name="Notitie 4 2 58 2 5" xfId="16789"/>
    <cellStyle name="Notitie 4 2 58 2 6" xfId="16790"/>
    <cellStyle name="Notitie 4 2 58 3" xfId="16791"/>
    <cellStyle name="Notitie 4 2 58 4" xfId="16792"/>
    <cellStyle name="Notitie 4 2 58 4 2" xfId="16793"/>
    <cellStyle name="Notitie 4 2 58 5" xfId="16794"/>
    <cellStyle name="Notitie 4 2 58 6" xfId="16795"/>
    <cellStyle name="Notitie 4 2 58 7" xfId="16796"/>
    <cellStyle name="Notitie 4 2 59" xfId="16797"/>
    <cellStyle name="Notitie 4 2 59 2" xfId="16798"/>
    <cellStyle name="Notitie 4 2 59 2 2" xfId="16799"/>
    <cellStyle name="Notitie 4 2 59 2 3" xfId="16800"/>
    <cellStyle name="Notitie 4 2 59 2 3 2" xfId="16801"/>
    <cellStyle name="Notitie 4 2 59 2 4" xfId="16802"/>
    <cellStyle name="Notitie 4 2 59 2 5" xfId="16803"/>
    <cellStyle name="Notitie 4 2 59 2 6" xfId="16804"/>
    <cellStyle name="Notitie 4 2 59 3" xfId="16805"/>
    <cellStyle name="Notitie 4 2 59 4" xfId="16806"/>
    <cellStyle name="Notitie 4 2 59 4 2" xfId="16807"/>
    <cellStyle name="Notitie 4 2 59 5" xfId="16808"/>
    <cellStyle name="Notitie 4 2 59 6" xfId="16809"/>
    <cellStyle name="Notitie 4 2 59 7" xfId="16810"/>
    <cellStyle name="Notitie 4 2 6" xfId="16811"/>
    <cellStyle name="Notitie 4 2 6 2" xfId="16812"/>
    <cellStyle name="Notitie 4 2 6 2 2" xfId="16813"/>
    <cellStyle name="Notitie 4 2 6 2 3" xfId="16814"/>
    <cellStyle name="Notitie 4 2 6 2 3 2" xfId="16815"/>
    <cellStyle name="Notitie 4 2 6 2 4" xfId="16816"/>
    <cellStyle name="Notitie 4 2 6 2 5" xfId="16817"/>
    <cellStyle name="Notitie 4 2 6 2 6" xfId="16818"/>
    <cellStyle name="Notitie 4 2 6 3" xfId="16819"/>
    <cellStyle name="Notitie 4 2 6 4" xfId="16820"/>
    <cellStyle name="Notitie 4 2 6 4 2" xfId="16821"/>
    <cellStyle name="Notitie 4 2 6 5" xfId="16822"/>
    <cellStyle name="Notitie 4 2 6 6" xfId="16823"/>
    <cellStyle name="Notitie 4 2 6 7" xfId="16824"/>
    <cellStyle name="Notitie 4 2 60" xfId="16825"/>
    <cellStyle name="Notitie 4 2 60 2" xfId="16826"/>
    <cellStyle name="Notitie 4 2 60 2 2" xfId="16827"/>
    <cellStyle name="Notitie 4 2 60 2 3" xfId="16828"/>
    <cellStyle name="Notitie 4 2 60 2 3 2" xfId="16829"/>
    <cellStyle name="Notitie 4 2 60 2 4" xfId="16830"/>
    <cellStyle name="Notitie 4 2 60 2 5" xfId="16831"/>
    <cellStyle name="Notitie 4 2 60 2 6" xfId="16832"/>
    <cellStyle name="Notitie 4 2 60 3" xfId="16833"/>
    <cellStyle name="Notitie 4 2 60 4" xfId="16834"/>
    <cellStyle name="Notitie 4 2 60 4 2" xfId="16835"/>
    <cellStyle name="Notitie 4 2 60 5" xfId="16836"/>
    <cellStyle name="Notitie 4 2 60 6" xfId="16837"/>
    <cellStyle name="Notitie 4 2 60 7" xfId="16838"/>
    <cellStyle name="Notitie 4 2 61" xfId="16839"/>
    <cellStyle name="Notitie 4 2 61 2" xfId="16840"/>
    <cellStyle name="Notitie 4 2 61 2 2" xfId="16841"/>
    <cellStyle name="Notitie 4 2 61 2 3" xfId="16842"/>
    <cellStyle name="Notitie 4 2 61 2 3 2" xfId="16843"/>
    <cellStyle name="Notitie 4 2 61 2 4" xfId="16844"/>
    <cellStyle name="Notitie 4 2 61 2 5" xfId="16845"/>
    <cellStyle name="Notitie 4 2 61 2 6" xfId="16846"/>
    <cellStyle name="Notitie 4 2 61 3" xfId="16847"/>
    <cellStyle name="Notitie 4 2 61 4" xfId="16848"/>
    <cellStyle name="Notitie 4 2 61 4 2" xfId="16849"/>
    <cellStyle name="Notitie 4 2 61 5" xfId="16850"/>
    <cellStyle name="Notitie 4 2 61 6" xfId="16851"/>
    <cellStyle name="Notitie 4 2 61 7" xfId="16852"/>
    <cellStyle name="Notitie 4 2 62" xfId="16853"/>
    <cellStyle name="Notitie 4 2 62 2" xfId="16854"/>
    <cellStyle name="Notitie 4 2 62 2 2" xfId="16855"/>
    <cellStyle name="Notitie 4 2 62 2 3" xfId="16856"/>
    <cellStyle name="Notitie 4 2 62 2 3 2" xfId="16857"/>
    <cellStyle name="Notitie 4 2 62 2 4" xfId="16858"/>
    <cellStyle name="Notitie 4 2 62 2 5" xfId="16859"/>
    <cellStyle name="Notitie 4 2 62 2 6" xfId="16860"/>
    <cellStyle name="Notitie 4 2 62 3" xfId="16861"/>
    <cellStyle name="Notitie 4 2 62 4" xfId="16862"/>
    <cellStyle name="Notitie 4 2 62 4 2" xfId="16863"/>
    <cellStyle name="Notitie 4 2 62 5" xfId="16864"/>
    <cellStyle name="Notitie 4 2 62 6" xfId="16865"/>
    <cellStyle name="Notitie 4 2 62 7" xfId="16866"/>
    <cellStyle name="Notitie 4 2 63" xfId="16867"/>
    <cellStyle name="Notitie 4 2 63 2" xfId="16868"/>
    <cellStyle name="Notitie 4 2 63 2 2" xfId="16869"/>
    <cellStyle name="Notitie 4 2 63 2 3" xfId="16870"/>
    <cellStyle name="Notitie 4 2 63 2 3 2" xfId="16871"/>
    <cellStyle name="Notitie 4 2 63 2 4" xfId="16872"/>
    <cellStyle name="Notitie 4 2 63 2 5" xfId="16873"/>
    <cellStyle name="Notitie 4 2 63 2 6" xfId="16874"/>
    <cellStyle name="Notitie 4 2 63 3" xfId="16875"/>
    <cellStyle name="Notitie 4 2 63 4" xfId="16876"/>
    <cellStyle name="Notitie 4 2 63 4 2" xfId="16877"/>
    <cellStyle name="Notitie 4 2 63 5" xfId="16878"/>
    <cellStyle name="Notitie 4 2 63 6" xfId="16879"/>
    <cellStyle name="Notitie 4 2 63 7" xfId="16880"/>
    <cellStyle name="Notitie 4 2 64" xfId="16881"/>
    <cellStyle name="Notitie 4 2 64 2" xfId="16882"/>
    <cellStyle name="Notitie 4 2 64 2 2" xfId="16883"/>
    <cellStyle name="Notitie 4 2 64 2 3" xfId="16884"/>
    <cellStyle name="Notitie 4 2 64 2 3 2" xfId="16885"/>
    <cellStyle name="Notitie 4 2 64 2 4" xfId="16886"/>
    <cellStyle name="Notitie 4 2 64 2 5" xfId="16887"/>
    <cellStyle name="Notitie 4 2 64 2 6" xfId="16888"/>
    <cellStyle name="Notitie 4 2 64 3" xfId="16889"/>
    <cellStyle name="Notitie 4 2 64 4" xfId="16890"/>
    <cellStyle name="Notitie 4 2 64 4 2" xfId="16891"/>
    <cellStyle name="Notitie 4 2 64 5" xfId="16892"/>
    <cellStyle name="Notitie 4 2 64 6" xfId="16893"/>
    <cellStyle name="Notitie 4 2 64 7" xfId="16894"/>
    <cellStyle name="Notitie 4 2 65" xfId="16895"/>
    <cellStyle name="Notitie 4 2 65 2" xfId="16896"/>
    <cellStyle name="Notitie 4 2 65 2 2" xfId="16897"/>
    <cellStyle name="Notitie 4 2 65 2 3" xfId="16898"/>
    <cellStyle name="Notitie 4 2 65 2 3 2" xfId="16899"/>
    <cellStyle name="Notitie 4 2 65 2 4" xfId="16900"/>
    <cellStyle name="Notitie 4 2 65 2 5" xfId="16901"/>
    <cellStyle name="Notitie 4 2 65 2 6" xfId="16902"/>
    <cellStyle name="Notitie 4 2 65 3" xfId="16903"/>
    <cellStyle name="Notitie 4 2 65 4" xfId="16904"/>
    <cellStyle name="Notitie 4 2 65 4 2" xfId="16905"/>
    <cellStyle name="Notitie 4 2 65 5" xfId="16906"/>
    <cellStyle name="Notitie 4 2 65 6" xfId="16907"/>
    <cellStyle name="Notitie 4 2 65 7" xfId="16908"/>
    <cellStyle name="Notitie 4 2 66" xfId="16909"/>
    <cellStyle name="Notitie 4 2 66 2" xfId="16910"/>
    <cellStyle name="Notitie 4 2 66 2 2" xfId="16911"/>
    <cellStyle name="Notitie 4 2 66 2 3" xfId="16912"/>
    <cellStyle name="Notitie 4 2 66 2 3 2" xfId="16913"/>
    <cellStyle name="Notitie 4 2 66 2 4" xfId="16914"/>
    <cellStyle name="Notitie 4 2 66 2 5" xfId="16915"/>
    <cellStyle name="Notitie 4 2 66 2 6" xfId="16916"/>
    <cellStyle name="Notitie 4 2 66 3" xfId="16917"/>
    <cellStyle name="Notitie 4 2 66 4" xfId="16918"/>
    <cellStyle name="Notitie 4 2 66 4 2" xfId="16919"/>
    <cellStyle name="Notitie 4 2 66 5" xfId="16920"/>
    <cellStyle name="Notitie 4 2 66 6" xfId="16921"/>
    <cellStyle name="Notitie 4 2 66 7" xfId="16922"/>
    <cellStyle name="Notitie 4 2 67" xfId="16923"/>
    <cellStyle name="Notitie 4 2 67 2" xfId="16924"/>
    <cellStyle name="Notitie 4 2 67 2 2" xfId="16925"/>
    <cellStyle name="Notitie 4 2 67 2 3" xfId="16926"/>
    <cellStyle name="Notitie 4 2 67 2 3 2" xfId="16927"/>
    <cellStyle name="Notitie 4 2 67 2 4" xfId="16928"/>
    <cellStyle name="Notitie 4 2 67 2 5" xfId="16929"/>
    <cellStyle name="Notitie 4 2 67 2 6" xfId="16930"/>
    <cellStyle name="Notitie 4 2 67 3" xfId="16931"/>
    <cellStyle name="Notitie 4 2 67 4" xfId="16932"/>
    <cellStyle name="Notitie 4 2 67 4 2" xfId="16933"/>
    <cellStyle name="Notitie 4 2 67 5" xfId="16934"/>
    <cellStyle name="Notitie 4 2 67 6" xfId="16935"/>
    <cellStyle name="Notitie 4 2 67 7" xfId="16936"/>
    <cellStyle name="Notitie 4 2 68" xfId="16937"/>
    <cellStyle name="Notitie 4 2 68 2" xfId="16938"/>
    <cellStyle name="Notitie 4 2 68 2 2" xfId="16939"/>
    <cellStyle name="Notitie 4 2 68 2 3" xfId="16940"/>
    <cellStyle name="Notitie 4 2 68 2 3 2" xfId="16941"/>
    <cellStyle name="Notitie 4 2 68 2 4" xfId="16942"/>
    <cellStyle name="Notitie 4 2 68 2 5" xfId="16943"/>
    <cellStyle name="Notitie 4 2 68 2 6" xfId="16944"/>
    <cellStyle name="Notitie 4 2 68 3" xfId="16945"/>
    <cellStyle name="Notitie 4 2 68 4" xfId="16946"/>
    <cellStyle name="Notitie 4 2 68 4 2" xfId="16947"/>
    <cellStyle name="Notitie 4 2 68 5" xfId="16948"/>
    <cellStyle name="Notitie 4 2 68 6" xfId="16949"/>
    <cellStyle name="Notitie 4 2 68 7" xfId="16950"/>
    <cellStyle name="Notitie 4 2 69" xfId="16951"/>
    <cellStyle name="Notitie 4 2 69 2" xfId="16952"/>
    <cellStyle name="Notitie 4 2 69 2 2" xfId="16953"/>
    <cellStyle name="Notitie 4 2 69 2 3" xfId="16954"/>
    <cellStyle name="Notitie 4 2 69 2 3 2" xfId="16955"/>
    <cellStyle name="Notitie 4 2 69 2 4" xfId="16956"/>
    <cellStyle name="Notitie 4 2 69 2 5" xfId="16957"/>
    <cellStyle name="Notitie 4 2 69 2 6" xfId="16958"/>
    <cellStyle name="Notitie 4 2 69 3" xfId="16959"/>
    <cellStyle name="Notitie 4 2 69 4" xfId="16960"/>
    <cellStyle name="Notitie 4 2 69 4 2" xfId="16961"/>
    <cellStyle name="Notitie 4 2 69 5" xfId="16962"/>
    <cellStyle name="Notitie 4 2 69 6" xfId="16963"/>
    <cellStyle name="Notitie 4 2 69 7" xfId="16964"/>
    <cellStyle name="Notitie 4 2 7" xfId="16965"/>
    <cellStyle name="Notitie 4 2 7 2" xfId="16966"/>
    <cellStyle name="Notitie 4 2 7 2 2" xfId="16967"/>
    <cellStyle name="Notitie 4 2 7 2 3" xfId="16968"/>
    <cellStyle name="Notitie 4 2 7 2 3 2" xfId="16969"/>
    <cellStyle name="Notitie 4 2 7 2 4" xfId="16970"/>
    <cellStyle name="Notitie 4 2 7 2 5" xfId="16971"/>
    <cellStyle name="Notitie 4 2 7 2 6" xfId="16972"/>
    <cellStyle name="Notitie 4 2 7 3" xfId="16973"/>
    <cellStyle name="Notitie 4 2 7 4" xfId="16974"/>
    <cellStyle name="Notitie 4 2 7 4 2" xfId="16975"/>
    <cellStyle name="Notitie 4 2 7 5" xfId="16976"/>
    <cellStyle name="Notitie 4 2 7 6" xfId="16977"/>
    <cellStyle name="Notitie 4 2 7 7" xfId="16978"/>
    <cellStyle name="Notitie 4 2 70" xfId="16979"/>
    <cellStyle name="Notitie 4 2 70 2" xfId="16980"/>
    <cellStyle name="Notitie 4 2 70 2 2" xfId="16981"/>
    <cellStyle name="Notitie 4 2 70 2 3" xfId="16982"/>
    <cellStyle name="Notitie 4 2 70 2 3 2" xfId="16983"/>
    <cellStyle name="Notitie 4 2 70 2 4" xfId="16984"/>
    <cellStyle name="Notitie 4 2 70 2 5" xfId="16985"/>
    <cellStyle name="Notitie 4 2 70 2 6" xfId="16986"/>
    <cellStyle name="Notitie 4 2 70 3" xfId="16987"/>
    <cellStyle name="Notitie 4 2 70 4" xfId="16988"/>
    <cellStyle name="Notitie 4 2 70 4 2" xfId="16989"/>
    <cellStyle name="Notitie 4 2 70 5" xfId="16990"/>
    <cellStyle name="Notitie 4 2 70 6" xfId="16991"/>
    <cellStyle name="Notitie 4 2 70 7" xfId="16992"/>
    <cellStyle name="Notitie 4 2 71" xfId="16993"/>
    <cellStyle name="Notitie 4 2 71 2" xfId="16994"/>
    <cellStyle name="Notitie 4 2 71 2 2" xfId="16995"/>
    <cellStyle name="Notitie 4 2 71 2 3" xfId="16996"/>
    <cellStyle name="Notitie 4 2 71 2 3 2" xfId="16997"/>
    <cellStyle name="Notitie 4 2 71 2 4" xfId="16998"/>
    <cellStyle name="Notitie 4 2 71 2 5" xfId="16999"/>
    <cellStyle name="Notitie 4 2 71 2 6" xfId="17000"/>
    <cellStyle name="Notitie 4 2 71 3" xfId="17001"/>
    <cellStyle name="Notitie 4 2 71 4" xfId="17002"/>
    <cellStyle name="Notitie 4 2 71 4 2" xfId="17003"/>
    <cellStyle name="Notitie 4 2 71 5" xfId="17004"/>
    <cellStyle name="Notitie 4 2 71 6" xfId="17005"/>
    <cellStyle name="Notitie 4 2 71 7" xfId="17006"/>
    <cellStyle name="Notitie 4 2 72" xfId="17007"/>
    <cellStyle name="Notitie 4 2 72 2" xfId="17008"/>
    <cellStyle name="Notitie 4 2 72 2 2" xfId="17009"/>
    <cellStyle name="Notitie 4 2 72 2 3" xfId="17010"/>
    <cellStyle name="Notitie 4 2 72 2 3 2" xfId="17011"/>
    <cellStyle name="Notitie 4 2 72 2 4" xfId="17012"/>
    <cellStyle name="Notitie 4 2 72 2 5" xfId="17013"/>
    <cellStyle name="Notitie 4 2 72 2 6" xfId="17014"/>
    <cellStyle name="Notitie 4 2 72 3" xfId="17015"/>
    <cellStyle name="Notitie 4 2 72 4" xfId="17016"/>
    <cellStyle name="Notitie 4 2 72 4 2" xfId="17017"/>
    <cellStyle name="Notitie 4 2 72 5" xfId="17018"/>
    <cellStyle name="Notitie 4 2 72 6" xfId="17019"/>
    <cellStyle name="Notitie 4 2 72 7" xfId="17020"/>
    <cellStyle name="Notitie 4 2 73" xfId="17021"/>
    <cellStyle name="Notitie 4 2 73 2" xfId="17022"/>
    <cellStyle name="Notitie 4 2 73 2 2" xfId="17023"/>
    <cellStyle name="Notitie 4 2 73 2 3" xfId="17024"/>
    <cellStyle name="Notitie 4 2 73 2 3 2" xfId="17025"/>
    <cellStyle name="Notitie 4 2 73 2 4" xfId="17026"/>
    <cellStyle name="Notitie 4 2 73 2 5" xfId="17027"/>
    <cellStyle name="Notitie 4 2 73 2 6" xfId="17028"/>
    <cellStyle name="Notitie 4 2 73 3" xfId="17029"/>
    <cellStyle name="Notitie 4 2 73 4" xfId="17030"/>
    <cellStyle name="Notitie 4 2 73 4 2" xfId="17031"/>
    <cellStyle name="Notitie 4 2 73 5" xfId="17032"/>
    <cellStyle name="Notitie 4 2 73 6" xfId="17033"/>
    <cellStyle name="Notitie 4 2 73 7" xfId="17034"/>
    <cellStyle name="Notitie 4 2 74" xfId="17035"/>
    <cellStyle name="Notitie 4 2 74 2" xfId="17036"/>
    <cellStyle name="Notitie 4 2 74 2 2" xfId="17037"/>
    <cellStyle name="Notitie 4 2 74 2 3" xfId="17038"/>
    <cellStyle name="Notitie 4 2 74 2 3 2" xfId="17039"/>
    <cellStyle name="Notitie 4 2 74 2 4" xfId="17040"/>
    <cellStyle name="Notitie 4 2 74 2 5" xfId="17041"/>
    <cellStyle name="Notitie 4 2 74 2 6" xfId="17042"/>
    <cellStyle name="Notitie 4 2 74 3" xfId="17043"/>
    <cellStyle name="Notitie 4 2 74 4" xfId="17044"/>
    <cellStyle name="Notitie 4 2 74 4 2" xfId="17045"/>
    <cellStyle name="Notitie 4 2 74 5" xfId="17046"/>
    <cellStyle name="Notitie 4 2 74 6" xfId="17047"/>
    <cellStyle name="Notitie 4 2 74 7" xfId="17048"/>
    <cellStyle name="Notitie 4 2 75" xfId="17049"/>
    <cellStyle name="Notitie 4 2 75 2" xfId="17050"/>
    <cellStyle name="Notitie 4 2 75 2 2" xfId="17051"/>
    <cellStyle name="Notitie 4 2 75 2 3" xfId="17052"/>
    <cellStyle name="Notitie 4 2 75 2 3 2" xfId="17053"/>
    <cellStyle name="Notitie 4 2 75 2 4" xfId="17054"/>
    <cellStyle name="Notitie 4 2 75 2 5" xfId="17055"/>
    <cellStyle name="Notitie 4 2 75 2 6" xfId="17056"/>
    <cellStyle name="Notitie 4 2 75 3" xfId="17057"/>
    <cellStyle name="Notitie 4 2 75 4" xfId="17058"/>
    <cellStyle name="Notitie 4 2 75 4 2" xfId="17059"/>
    <cellStyle name="Notitie 4 2 75 5" xfId="17060"/>
    <cellStyle name="Notitie 4 2 75 6" xfId="17061"/>
    <cellStyle name="Notitie 4 2 75 7" xfId="17062"/>
    <cellStyle name="Notitie 4 2 76" xfId="17063"/>
    <cellStyle name="Notitie 4 2 76 2" xfId="17064"/>
    <cellStyle name="Notitie 4 2 76 2 2" xfId="17065"/>
    <cellStyle name="Notitie 4 2 76 2 3" xfId="17066"/>
    <cellStyle name="Notitie 4 2 76 2 3 2" xfId="17067"/>
    <cellStyle name="Notitie 4 2 76 2 4" xfId="17068"/>
    <cellStyle name="Notitie 4 2 76 2 5" xfId="17069"/>
    <cellStyle name="Notitie 4 2 76 2 6" xfId="17070"/>
    <cellStyle name="Notitie 4 2 76 3" xfId="17071"/>
    <cellStyle name="Notitie 4 2 76 4" xfId="17072"/>
    <cellStyle name="Notitie 4 2 76 4 2" xfId="17073"/>
    <cellStyle name="Notitie 4 2 76 5" xfId="17074"/>
    <cellStyle name="Notitie 4 2 76 6" xfId="17075"/>
    <cellStyle name="Notitie 4 2 76 7" xfId="17076"/>
    <cellStyle name="Notitie 4 2 77" xfId="17077"/>
    <cellStyle name="Notitie 4 2 77 2" xfId="17078"/>
    <cellStyle name="Notitie 4 2 77 2 2" xfId="17079"/>
    <cellStyle name="Notitie 4 2 77 2 3" xfId="17080"/>
    <cellStyle name="Notitie 4 2 77 2 3 2" xfId="17081"/>
    <cellStyle name="Notitie 4 2 77 2 4" xfId="17082"/>
    <cellStyle name="Notitie 4 2 77 2 5" xfId="17083"/>
    <cellStyle name="Notitie 4 2 77 2 6" xfId="17084"/>
    <cellStyle name="Notitie 4 2 77 3" xfId="17085"/>
    <cellStyle name="Notitie 4 2 77 4" xfId="17086"/>
    <cellStyle name="Notitie 4 2 77 4 2" xfId="17087"/>
    <cellStyle name="Notitie 4 2 77 5" xfId="17088"/>
    <cellStyle name="Notitie 4 2 77 6" xfId="17089"/>
    <cellStyle name="Notitie 4 2 77 7" xfId="17090"/>
    <cellStyle name="Notitie 4 2 78" xfId="17091"/>
    <cellStyle name="Notitie 4 2 78 2" xfId="17092"/>
    <cellStyle name="Notitie 4 2 78 2 2" xfId="17093"/>
    <cellStyle name="Notitie 4 2 78 2 3" xfId="17094"/>
    <cellStyle name="Notitie 4 2 78 2 3 2" xfId="17095"/>
    <cellStyle name="Notitie 4 2 78 2 4" xfId="17096"/>
    <cellStyle name="Notitie 4 2 78 2 5" xfId="17097"/>
    <cellStyle name="Notitie 4 2 78 2 6" xfId="17098"/>
    <cellStyle name="Notitie 4 2 78 3" xfId="17099"/>
    <cellStyle name="Notitie 4 2 78 4" xfId="17100"/>
    <cellStyle name="Notitie 4 2 78 4 2" xfId="17101"/>
    <cellStyle name="Notitie 4 2 78 5" xfId="17102"/>
    <cellStyle name="Notitie 4 2 78 6" xfId="17103"/>
    <cellStyle name="Notitie 4 2 78 7" xfId="17104"/>
    <cellStyle name="Notitie 4 2 79" xfId="17105"/>
    <cellStyle name="Notitie 4 2 79 2" xfId="17106"/>
    <cellStyle name="Notitie 4 2 79 2 2" xfId="17107"/>
    <cellStyle name="Notitie 4 2 79 2 3" xfId="17108"/>
    <cellStyle name="Notitie 4 2 79 2 3 2" xfId="17109"/>
    <cellStyle name="Notitie 4 2 79 2 4" xfId="17110"/>
    <cellStyle name="Notitie 4 2 79 2 5" xfId="17111"/>
    <cellStyle name="Notitie 4 2 79 2 6" xfId="17112"/>
    <cellStyle name="Notitie 4 2 79 3" xfId="17113"/>
    <cellStyle name="Notitie 4 2 79 4" xfId="17114"/>
    <cellStyle name="Notitie 4 2 79 4 2" xfId="17115"/>
    <cellStyle name="Notitie 4 2 79 5" xfId="17116"/>
    <cellStyle name="Notitie 4 2 79 6" xfId="17117"/>
    <cellStyle name="Notitie 4 2 79 7" xfId="17118"/>
    <cellStyle name="Notitie 4 2 8" xfId="17119"/>
    <cellStyle name="Notitie 4 2 8 2" xfId="17120"/>
    <cellStyle name="Notitie 4 2 8 2 2" xfId="17121"/>
    <cellStyle name="Notitie 4 2 8 2 3" xfId="17122"/>
    <cellStyle name="Notitie 4 2 8 2 3 2" xfId="17123"/>
    <cellStyle name="Notitie 4 2 8 2 4" xfId="17124"/>
    <cellStyle name="Notitie 4 2 8 2 5" xfId="17125"/>
    <cellStyle name="Notitie 4 2 8 2 6" xfId="17126"/>
    <cellStyle name="Notitie 4 2 8 3" xfId="17127"/>
    <cellStyle name="Notitie 4 2 8 4" xfId="17128"/>
    <cellStyle name="Notitie 4 2 8 4 2" xfId="17129"/>
    <cellStyle name="Notitie 4 2 8 5" xfId="17130"/>
    <cellStyle name="Notitie 4 2 8 6" xfId="17131"/>
    <cellStyle name="Notitie 4 2 8 7" xfId="17132"/>
    <cellStyle name="Notitie 4 2 80" xfId="17133"/>
    <cellStyle name="Notitie 4 2 80 2" xfId="17134"/>
    <cellStyle name="Notitie 4 2 80 3" xfId="17135"/>
    <cellStyle name="Notitie 4 2 80 3 2" xfId="17136"/>
    <cellStyle name="Notitie 4 2 80 4" xfId="17137"/>
    <cellStyle name="Notitie 4 2 80 5" xfId="17138"/>
    <cellStyle name="Notitie 4 2 80 6" xfId="17139"/>
    <cellStyle name="Notitie 4 2 81" xfId="17140"/>
    <cellStyle name="Notitie 4 2 82" xfId="17141"/>
    <cellStyle name="Notitie 4 2 82 2" xfId="17142"/>
    <cellStyle name="Notitie 4 2 83" xfId="17143"/>
    <cellStyle name="Notitie 4 2 84" xfId="17144"/>
    <cellStyle name="Notitie 4 2 85" xfId="17145"/>
    <cellStyle name="Notitie 4 2 9" xfId="17146"/>
    <cellStyle name="Notitie 4 2 9 2" xfId="17147"/>
    <cellStyle name="Notitie 4 2 9 2 2" xfId="17148"/>
    <cellStyle name="Notitie 4 2 9 2 3" xfId="17149"/>
    <cellStyle name="Notitie 4 2 9 2 3 2" xfId="17150"/>
    <cellStyle name="Notitie 4 2 9 2 4" xfId="17151"/>
    <cellStyle name="Notitie 4 2 9 2 5" xfId="17152"/>
    <cellStyle name="Notitie 4 2 9 2 6" xfId="17153"/>
    <cellStyle name="Notitie 4 2 9 3" xfId="17154"/>
    <cellStyle name="Notitie 4 2 9 4" xfId="17155"/>
    <cellStyle name="Notitie 4 2 9 4 2" xfId="17156"/>
    <cellStyle name="Notitie 4 2 9 5" xfId="17157"/>
    <cellStyle name="Notitie 4 2 9 6" xfId="17158"/>
    <cellStyle name="Notitie 4 2 9 7" xfId="17159"/>
    <cellStyle name="Notitie 4 20" xfId="17160"/>
    <cellStyle name="Notitie 4 20 2" xfId="17161"/>
    <cellStyle name="Notitie 4 21" xfId="17162"/>
    <cellStyle name="Notitie 4 22" xfId="17163"/>
    <cellStyle name="Notitie 4 23" xfId="17164"/>
    <cellStyle name="Notitie 4 3" xfId="17165"/>
    <cellStyle name="Notitie 4 3 2" xfId="17166"/>
    <cellStyle name="Notitie 4 3 2 2" xfId="17167"/>
    <cellStyle name="Notitie 4 3 2 3" xfId="17168"/>
    <cellStyle name="Notitie 4 3 2 3 2" xfId="17169"/>
    <cellStyle name="Notitie 4 3 2 4" xfId="17170"/>
    <cellStyle name="Notitie 4 3 2 5" xfId="17171"/>
    <cellStyle name="Notitie 4 3 2 6" xfId="17172"/>
    <cellStyle name="Notitie 4 3 3" xfId="17173"/>
    <cellStyle name="Notitie 4 3 4" xfId="17174"/>
    <cellStyle name="Notitie 4 3 4 2" xfId="17175"/>
    <cellStyle name="Notitie 4 3 5" xfId="17176"/>
    <cellStyle name="Notitie 4 3 6" xfId="17177"/>
    <cellStyle name="Notitie 4 3 7" xfId="17178"/>
    <cellStyle name="Notitie 4 4" xfId="17179"/>
    <cellStyle name="Notitie 4 4 2" xfId="17180"/>
    <cellStyle name="Notitie 4 4 2 2" xfId="17181"/>
    <cellStyle name="Notitie 4 4 2 3" xfId="17182"/>
    <cellStyle name="Notitie 4 4 2 3 2" xfId="17183"/>
    <cellStyle name="Notitie 4 4 2 4" xfId="17184"/>
    <cellStyle name="Notitie 4 4 2 5" xfId="17185"/>
    <cellStyle name="Notitie 4 4 2 6" xfId="17186"/>
    <cellStyle name="Notitie 4 4 3" xfId="17187"/>
    <cellStyle name="Notitie 4 4 4" xfId="17188"/>
    <cellStyle name="Notitie 4 4 4 2" xfId="17189"/>
    <cellStyle name="Notitie 4 4 5" xfId="17190"/>
    <cellStyle name="Notitie 4 4 6" xfId="17191"/>
    <cellStyle name="Notitie 4 4 7" xfId="17192"/>
    <cellStyle name="Notitie 4 5" xfId="17193"/>
    <cellStyle name="Notitie 4 5 2" xfId="17194"/>
    <cellStyle name="Notitie 4 5 2 2" xfId="17195"/>
    <cellStyle name="Notitie 4 5 2 3" xfId="17196"/>
    <cellStyle name="Notitie 4 5 2 3 2" xfId="17197"/>
    <cellStyle name="Notitie 4 5 2 4" xfId="17198"/>
    <cellStyle name="Notitie 4 5 2 5" xfId="17199"/>
    <cellStyle name="Notitie 4 5 2 6" xfId="17200"/>
    <cellStyle name="Notitie 4 5 3" xfId="17201"/>
    <cellStyle name="Notitie 4 5 4" xfId="17202"/>
    <cellStyle name="Notitie 4 5 4 2" xfId="17203"/>
    <cellStyle name="Notitie 4 5 5" xfId="17204"/>
    <cellStyle name="Notitie 4 5 6" xfId="17205"/>
    <cellStyle name="Notitie 4 5 7" xfId="17206"/>
    <cellStyle name="Notitie 4 6" xfId="17207"/>
    <cellStyle name="Notitie 4 6 2" xfId="17208"/>
    <cellStyle name="Notitie 4 6 2 2" xfId="17209"/>
    <cellStyle name="Notitie 4 6 2 3" xfId="17210"/>
    <cellStyle name="Notitie 4 6 2 3 2" xfId="17211"/>
    <cellStyle name="Notitie 4 6 2 4" xfId="17212"/>
    <cellStyle name="Notitie 4 6 2 5" xfId="17213"/>
    <cellStyle name="Notitie 4 6 2 6" xfId="17214"/>
    <cellStyle name="Notitie 4 6 3" xfId="17215"/>
    <cellStyle name="Notitie 4 6 4" xfId="17216"/>
    <cellStyle name="Notitie 4 6 4 2" xfId="17217"/>
    <cellStyle name="Notitie 4 6 5" xfId="17218"/>
    <cellStyle name="Notitie 4 6 6" xfId="17219"/>
    <cellStyle name="Notitie 4 6 7" xfId="17220"/>
    <cellStyle name="Notitie 4 7" xfId="17221"/>
    <cellStyle name="Notitie 4 7 2" xfId="17222"/>
    <cellStyle name="Notitie 4 7 2 2" xfId="17223"/>
    <cellStyle name="Notitie 4 7 2 3" xfId="17224"/>
    <cellStyle name="Notitie 4 7 2 3 2" xfId="17225"/>
    <cellStyle name="Notitie 4 7 2 4" xfId="17226"/>
    <cellStyle name="Notitie 4 7 2 5" xfId="17227"/>
    <cellStyle name="Notitie 4 7 2 6" xfId="17228"/>
    <cellStyle name="Notitie 4 7 3" xfId="17229"/>
    <cellStyle name="Notitie 4 7 4" xfId="17230"/>
    <cellStyle name="Notitie 4 7 4 2" xfId="17231"/>
    <cellStyle name="Notitie 4 7 5" xfId="17232"/>
    <cellStyle name="Notitie 4 7 6" xfId="17233"/>
    <cellStyle name="Notitie 4 7 7" xfId="17234"/>
    <cellStyle name="Notitie 4 8" xfId="17235"/>
    <cellStyle name="Notitie 4 8 2" xfId="17236"/>
    <cellStyle name="Notitie 4 8 2 2" xfId="17237"/>
    <cellStyle name="Notitie 4 8 2 3" xfId="17238"/>
    <cellStyle name="Notitie 4 8 2 3 2" xfId="17239"/>
    <cellStyle name="Notitie 4 8 2 4" xfId="17240"/>
    <cellStyle name="Notitie 4 8 2 5" xfId="17241"/>
    <cellStyle name="Notitie 4 8 2 6" xfId="17242"/>
    <cellStyle name="Notitie 4 8 3" xfId="17243"/>
    <cellStyle name="Notitie 4 8 4" xfId="17244"/>
    <cellStyle name="Notitie 4 8 4 2" xfId="17245"/>
    <cellStyle name="Notitie 4 8 5" xfId="17246"/>
    <cellStyle name="Notitie 4 8 6" xfId="17247"/>
    <cellStyle name="Notitie 4 8 7" xfId="17248"/>
    <cellStyle name="Notitie 4 9" xfId="17249"/>
    <cellStyle name="Notitie 4 9 2" xfId="17250"/>
    <cellStyle name="Notitie 4 9 2 2" xfId="17251"/>
    <cellStyle name="Notitie 4 9 2 3" xfId="17252"/>
    <cellStyle name="Notitie 4 9 2 3 2" xfId="17253"/>
    <cellStyle name="Notitie 4 9 2 4" xfId="17254"/>
    <cellStyle name="Notitie 4 9 2 5" xfId="17255"/>
    <cellStyle name="Notitie 4 9 2 6" xfId="17256"/>
    <cellStyle name="Notitie 4 9 3" xfId="17257"/>
    <cellStyle name="Notitie 4 9 4" xfId="17258"/>
    <cellStyle name="Notitie 4 9 4 2" xfId="17259"/>
    <cellStyle name="Notitie 4 9 5" xfId="17260"/>
    <cellStyle name="Notitie 4 9 6" xfId="17261"/>
    <cellStyle name="Notitie 4 9 7" xfId="17262"/>
    <cellStyle name="Ongeldig 2" xfId="17263"/>
    <cellStyle name="Ongeldig 3" xfId="17264"/>
    <cellStyle name="Output" xfId="17265"/>
    <cellStyle name="Output 10" xfId="17266"/>
    <cellStyle name="Output 10 2" xfId="17267"/>
    <cellStyle name="Output 10 2 2" xfId="17268"/>
    <cellStyle name="Output 10 2 3" xfId="17269"/>
    <cellStyle name="Output 10 2 3 2" xfId="17270"/>
    <cellStyle name="Output 10 2 4" xfId="17271"/>
    <cellStyle name="Output 10 2 5" xfId="17272"/>
    <cellStyle name="Output 10 2 6" xfId="17273"/>
    <cellStyle name="Output 10 3" xfId="17274"/>
    <cellStyle name="Output 10 4" xfId="17275"/>
    <cellStyle name="Output 10 4 2" xfId="17276"/>
    <cellStyle name="Output 10 5" xfId="17277"/>
    <cellStyle name="Output 10 6" xfId="17278"/>
    <cellStyle name="Output 10 7" xfId="17279"/>
    <cellStyle name="Output 11" xfId="17280"/>
    <cellStyle name="Output 11 2" xfId="17281"/>
    <cellStyle name="Output 11 2 2" xfId="17282"/>
    <cellStyle name="Output 11 2 3" xfId="17283"/>
    <cellStyle name="Output 11 2 3 2" xfId="17284"/>
    <cellStyle name="Output 11 2 4" xfId="17285"/>
    <cellStyle name="Output 11 2 5" xfId="17286"/>
    <cellStyle name="Output 11 2 6" xfId="17287"/>
    <cellStyle name="Output 11 3" xfId="17288"/>
    <cellStyle name="Output 11 4" xfId="17289"/>
    <cellStyle name="Output 11 4 2" xfId="17290"/>
    <cellStyle name="Output 11 5" xfId="17291"/>
    <cellStyle name="Output 11 6" xfId="17292"/>
    <cellStyle name="Output 11 7" xfId="17293"/>
    <cellStyle name="Output 12" xfId="17294"/>
    <cellStyle name="Output 12 2" xfId="17295"/>
    <cellStyle name="Output 12 2 2" xfId="17296"/>
    <cellStyle name="Output 12 2 3" xfId="17297"/>
    <cellStyle name="Output 12 2 3 2" xfId="17298"/>
    <cellStyle name="Output 12 2 4" xfId="17299"/>
    <cellStyle name="Output 12 2 5" xfId="17300"/>
    <cellStyle name="Output 12 2 6" xfId="17301"/>
    <cellStyle name="Output 12 3" xfId="17302"/>
    <cellStyle name="Output 12 4" xfId="17303"/>
    <cellStyle name="Output 12 4 2" xfId="17304"/>
    <cellStyle name="Output 12 5" xfId="17305"/>
    <cellStyle name="Output 12 6" xfId="17306"/>
    <cellStyle name="Output 12 7" xfId="17307"/>
    <cellStyle name="Output 13" xfId="17308"/>
    <cellStyle name="Output 13 2" xfId="17309"/>
    <cellStyle name="Output 13 2 2" xfId="17310"/>
    <cellStyle name="Output 13 2 3" xfId="17311"/>
    <cellStyle name="Output 13 2 3 2" xfId="17312"/>
    <cellStyle name="Output 13 2 4" xfId="17313"/>
    <cellStyle name="Output 13 2 5" xfId="17314"/>
    <cellStyle name="Output 13 2 6" xfId="17315"/>
    <cellStyle name="Output 13 3" xfId="17316"/>
    <cellStyle name="Output 13 4" xfId="17317"/>
    <cellStyle name="Output 13 4 2" xfId="17318"/>
    <cellStyle name="Output 13 5" xfId="17319"/>
    <cellStyle name="Output 13 6" xfId="17320"/>
    <cellStyle name="Output 13 7" xfId="17321"/>
    <cellStyle name="Output 14" xfId="17322"/>
    <cellStyle name="Output 14 2" xfId="17323"/>
    <cellStyle name="Output 14 2 2" xfId="17324"/>
    <cellStyle name="Output 14 2 3" xfId="17325"/>
    <cellStyle name="Output 14 2 3 2" xfId="17326"/>
    <cellStyle name="Output 14 2 4" xfId="17327"/>
    <cellStyle name="Output 14 2 5" xfId="17328"/>
    <cellStyle name="Output 14 2 6" xfId="17329"/>
    <cellStyle name="Output 14 3" xfId="17330"/>
    <cellStyle name="Output 14 4" xfId="17331"/>
    <cellStyle name="Output 14 4 2" xfId="17332"/>
    <cellStyle name="Output 14 5" xfId="17333"/>
    <cellStyle name="Output 14 6" xfId="17334"/>
    <cellStyle name="Output 14 7" xfId="17335"/>
    <cellStyle name="Output 15" xfId="17336"/>
    <cellStyle name="Output 15 2" xfId="17337"/>
    <cellStyle name="Output 15 2 2" xfId="17338"/>
    <cellStyle name="Output 15 2 3" xfId="17339"/>
    <cellStyle name="Output 15 2 3 2" xfId="17340"/>
    <cellStyle name="Output 15 2 4" xfId="17341"/>
    <cellStyle name="Output 15 2 5" xfId="17342"/>
    <cellStyle name="Output 15 2 6" xfId="17343"/>
    <cellStyle name="Output 15 3" xfId="17344"/>
    <cellStyle name="Output 15 4" xfId="17345"/>
    <cellStyle name="Output 15 4 2" xfId="17346"/>
    <cellStyle name="Output 15 5" xfId="17347"/>
    <cellStyle name="Output 15 6" xfId="17348"/>
    <cellStyle name="Output 15 7" xfId="17349"/>
    <cellStyle name="Output 16" xfId="17350"/>
    <cellStyle name="Output 16 2" xfId="17351"/>
    <cellStyle name="Output 16 2 2" xfId="17352"/>
    <cellStyle name="Output 16 2 3" xfId="17353"/>
    <cellStyle name="Output 16 2 3 2" xfId="17354"/>
    <cellStyle name="Output 16 2 4" xfId="17355"/>
    <cellStyle name="Output 16 2 5" xfId="17356"/>
    <cellStyle name="Output 16 2 6" xfId="17357"/>
    <cellStyle name="Output 16 3" xfId="17358"/>
    <cellStyle name="Output 16 4" xfId="17359"/>
    <cellStyle name="Output 16 4 2" xfId="17360"/>
    <cellStyle name="Output 16 5" xfId="17361"/>
    <cellStyle name="Output 16 6" xfId="17362"/>
    <cellStyle name="Output 16 7" xfId="17363"/>
    <cellStyle name="Output 17" xfId="17364"/>
    <cellStyle name="Output 17 2" xfId="17365"/>
    <cellStyle name="Output 17 2 2" xfId="17366"/>
    <cellStyle name="Output 17 2 3" xfId="17367"/>
    <cellStyle name="Output 17 2 3 2" xfId="17368"/>
    <cellStyle name="Output 17 2 4" xfId="17369"/>
    <cellStyle name="Output 17 2 5" xfId="17370"/>
    <cellStyle name="Output 17 2 6" xfId="17371"/>
    <cellStyle name="Output 17 3" xfId="17372"/>
    <cellStyle name="Output 17 4" xfId="17373"/>
    <cellStyle name="Output 17 4 2" xfId="17374"/>
    <cellStyle name="Output 17 5" xfId="17375"/>
    <cellStyle name="Output 17 6" xfId="17376"/>
    <cellStyle name="Output 17 7" xfId="17377"/>
    <cellStyle name="Output 18" xfId="17378"/>
    <cellStyle name="Output 18 2" xfId="17379"/>
    <cellStyle name="Output 18 2 2" xfId="17380"/>
    <cellStyle name="Output 18 2 3" xfId="17381"/>
    <cellStyle name="Output 18 2 3 2" xfId="17382"/>
    <cellStyle name="Output 18 2 4" xfId="17383"/>
    <cellStyle name="Output 18 2 5" xfId="17384"/>
    <cellStyle name="Output 18 2 6" xfId="17385"/>
    <cellStyle name="Output 18 3" xfId="17386"/>
    <cellStyle name="Output 18 4" xfId="17387"/>
    <cellStyle name="Output 18 4 2" xfId="17388"/>
    <cellStyle name="Output 18 5" xfId="17389"/>
    <cellStyle name="Output 18 6" xfId="17390"/>
    <cellStyle name="Output 18 7" xfId="17391"/>
    <cellStyle name="Output 19" xfId="17392"/>
    <cellStyle name="Output 19 2" xfId="17393"/>
    <cellStyle name="Output 19 2 2" xfId="17394"/>
    <cellStyle name="Output 19 2 3" xfId="17395"/>
    <cellStyle name="Output 19 2 3 2" xfId="17396"/>
    <cellStyle name="Output 19 2 4" xfId="17397"/>
    <cellStyle name="Output 19 2 5" xfId="17398"/>
    <cellStyle name="Output 19 2 6" xfId="17399"/>
    <cellStyle name="Output 19 3" xfId="17400"/>
    <cellStyle name="Output 19 4" xfId="17401"/>
    <cellStyle name="Output 19 4 2" xfId="17402"/>
    <cellStyle name="Output 19 5" xfId="17403"/>
    <cellStyle name="Output 19 6" xfId="17404"/>
    <cellStyle name="Output 19 7" xfId="17405"/>
    <cellStyle name="Output 2" xfId="17406"/>
    <cellStyle name="Output 2 10" xfId="17407"/>
    <cellStyle name="Output 2 10 2" xfId="17408"/>
    <cellStyle name="Output 2 10 2 2" xfId="17409"/>
    <cellStyle name="Output 2 10 2 3" xfId="17410"/>
    <cellStyle name="Output 2 10 2 3 2" xfId="17411"/>
    <cellStyle name="Output 2 10 2 4" xfId="17412"/>
    <cellStyle name="Output 2 10 2 5" xfId="17413"/>
    <cellStyle name="Output 2 10 2 6" xfId="17414"/>
    <cellStyle name="Output 2 10 3" xfId="17415"/>
    <cellStyle name="Output 2 10 4" xfId="17416"/>
    <cellStyle name="Output 2 10 4 2" xfId="17417"/>
    <cellStyle name="Output 2 10 5" xfId="17418"/>
    <cellStyle name="Output 2 10 6" xfId="17419"/>
    <cellStyle name="Output 2 10 7" xfId="17420"/>
    <cellStyle name="Output 2 11" xfId="17421"/>
    <cellStyle name="Output 2 11 2" xfId="17422"/>
    <cellStyle name="Output 2 11 2 2" xfId="17423"/>
    <cellStyle name="Output 2 11 2 3" xfId="17424"/>
    <cellStyle name="Output 2 11 2 3 2" xfId="17425"/>
    <cellStyle name="Output 2 11 2 4" xfId="17426"/>
    <cellStyle name="Output 2 11 2 5" xfId="17427"/>
    <cellStyle name="Output 2 11 2 6" xfId="17428"/>
    <cellStyle name="Output 2 11 3" xfId="17429"/>
    <cellStyle name="Output 2 11 4" xfId="17430"/>
    <cellStyle name="Output 2 11 4 2" xfId="17431"/>
    <cellStyle name="Output 2 11 5" xfId="17432"/>
    <cellStyle name="Output 2 11 6" xfId="17433"/>
    <cellStyle name="Output 2 11 7" xfId="17434"/>
    <cellStyle name="Output 2 12" xfId="17435"/>
    <cellStyle name="Output 2 12 2" xfId="17436"/>
    <cellStyle name="Output 2 12 2 2" xfId="17437"/>
    <cellStyle name="Output 2 12 2 3" xfId="17438"/>
    <cellStyle name="Output 2 12 2 3 2" xfId="17439"/>
    <cellStyle name="Output 2 12 2 4" xfId="17440"/>
    <cellStyle name="Output 2 12 2 5" xfId="17441"/>
    <cellStyle name="Output 2 12 2 6" xfId="17442"/>
    <cellStyle name="Output 2 12 3" xfId="17443"/>
    <cellStyle name="Output 2 12 4" xfId="17444"/>
    <cellStyle name="Output 2 12 4 2" xfId="17445"/>
    <cellStyle name="Output 2 12 5" xfId="17446"/>
    <cellStyle name="Output 2 12 6" xfId="17447"/>
    <cellStyle name="Output 2 12 7" xfId="17448"/>
    <cellStyle name="Output 2 13" xfId="17449"/>
    <cellStyle name="Output 2 13 2" xfId="17450"/>
    <cellStyle name="Output 2 13 2 2" xfId="17451"/>
    <cellStyle name="Output 2 13 2 3" xfId="17452"/>
    <cellStyle name="Output 2 13 2 3 2" xfId="17453"/>
    <cellStyle name="Output 2 13 2 4" xfId="17454"/>
    <cellStyle name="Output 2 13 2 5" xfId="17455"/>
    <cellStyle name="Output 2 13 2 6" xfId="17456"/>
    <cellStyle name="Output 2 13 3" xfId="17457"/>
    <cellStyle name="Output 2 13 4" xfId="17458"/>
    <cellStyle name="Output 2 13 4 2" xfId="17459"/>
    <cellStyle name="Output 2 13 5" xfId="17460"/>
    <cellStyle name="Output 2 13 6" xfId="17461"/>
    <cellStyle name="Output 2 13 7" xfId="17462"/>
    <cellStyle name="Output 2 14" xfId="17463"/>
    <cellStyle name="Output 2 14 2" xfId="17464"/>
    <cellStyle name="Output 2 14 2 2" xfId="17465"/>
    <cellStyle name="Output 2 14 2 3" xfId="17466"/>
    <cellStyle name="Output 2 14 2 3 2" xfId="17467"/>
    <cellStyle name="Output 2 14 2 4" xfId="17468"/>
    <cellStyle name="Output 2 14 2 5" xfId="17469"/>
    <cellStyle name="Output 2 14 2 6" xfId="17470"/>
    <cellStyle name="Output 2 14 3" xfId="17471"/>
    <cellStyle name="Output 2 14 4" xfId="17472"/>
    <cellStyle name="Output 2 14 4 2" xfId="17473"/>
    <cellStyle name="Output 2 14 5" xfId="17474"/>
    <cellStyle name="Output 2 14 6" xfId="17475"/>
    <cellStyle name="Output 2 14 7" xfId="17476"/>
    <cellStyle name="Output 2 15" xfId="17477"/>
    <cellStyle name="Output 2 15 2" xfId="17478"/>
    <cellStyle name="Output 2 15 2 2" xfId="17479"/>
    <cellStyle name="Output 2 15 2 3" xfId="17480"/>
    <cellStyle name="Output 2 15 2 3 2" xfId="17481"/>
    <cellStyle name="Output 2 15 2 4" xfId="17482"/>
    <cellStyle name="Output 2 15 2 5" xfId="17483"/>
    <cellStyle name="Output 2 15 2 6" xfId="17484"/>
    <cellStyle name="Output 2 15 3" xfId="17485"/>
    <cellStyle name="Output 2 15 4" xfId="17486"/>
    <cellStyle name="Output 2 15 4 2" xfId="17487"/>
    <cellStyle name="Output 2 15 5" xfId="17488"/>
    <cellStyle name="Output 2 15 6" xfId="17489"/>
    <cellStyle name="Output 2 15 7" xfId="17490"/>
    <cellStyle name="Output 2 16" xfId="17491"/>
    <cellStyle name="Output 2 16 2" xfId="17492"/>
    <cellStyle name="Output 2 16 2 2" xfId="17493"/>
    <cellStyle name="Output 2 16 2 3" xfId="17494"/>
    <cellStyle name="Output 2 16 2 3 2" xfId="17495"/>
    <cellStyle name="Output 2 16 2 4" xfId="17496"/>
    <cellStyle name="Output 2 16 2 5" xfId="17497"/>
    <cellStyle name="Output 2 16 2 6" xfId="17498"/>
    <cellStyle name="Output 2 16 3" xfId="17499"/>
    <cellStyle name="Output 2 16 4" xfId="17500"/>
    <cellStyle name="Output 2 16 4 2" xfId="17501"/>
    <cellStyle name="Output 2 16 5" xfId="17502"/>
    <cellStyle name="Output 2 16 6" xfId="17503"/>
    <cellStyle name="Output 2 16 7" xfId="17504"/>
    <cellStyle name="Output 2 17" xfId="17505"/>
    <cellStyle name="Output 2 17 2" xfId="17506"/>
    <cellStyle name="Output 2 17 2 2" xfId="17507"/>
    <cellStyle name="Output 2 17 2 3" xfId="17508"/>
    <cellStyle name="Output 2 17 2 3 2" xfId="17509"/>
    <cellStyle name="Output 2 17 2 4" xfId="17510"/>
    <cellStyle name="Output 2 17 2 5" xfId="17511"/>
    <cellStyle name="Output 2 17 2 6" xfId="17512"/>
    <cellStyle name="Output 2 17 3" xfId="17513"/>
    <cellStyle name="Output 2 17 4" xfId="17514"/>
    <cellStyle name="Output 2 17 4 2" xfId="17515"/>
    <cellStyle name="Output 2 17 5" xfId="17516"/>
    <cellStyle name="Output 2 17 6" xfId="17517"/>
    <cellStyle name="Output 2 17 7" xfId="17518"/>
    <cellStyle name="Output 2 18" xfId="17519"/>
    <cellStyle name="Output 2 18 2" xfId="17520"/>
    <cellStyle name="Output 2 18 2 2" xfId="17521"/>
    <cellStyle name="Output 2 18 2 3" xfId="17522"/>
    <cellStyle name="Output 2 18 2 3 2" xfId="17523"/>
    <cellStyle name="Output 2 18 2 4" xfId="17524"/>
    <cellStyle name="Output 2 18 2 5" xfId="17525"/>
    <cellStyle name="Output 2 18 2 6" xfId="17526"/>
    <cellStyle name="Output 2 18 3" xfId="17527"/>
    <cellStyle name="Output 2 18 4" xfId="17528"/>
    <cellStyle name="Output 2 18 4 2" xfId="17529"/>
    <cellStyle name="Output 2 18 5" xfId="17530"/>
    <cellStyle name="Output 2 18 6" xfId="17531"/>
    <cellStyle name="Output 2 18 7" xfId="17532"/>
    <cellStyle name="Output 2 19" xfId="17533"/>
    <cellStyle name="Output 2 19 2" xfId="17534"/>
    <cellStyle name="Output 2 19 2 2" xfId="17535"/>
    <cellStyle name="Output 2 19 2 3" xfId="17536"/>
    <cellStyle name="Output 2 19 2 3 2" xfId="17537"/>
    <cellStyle name="Output 2 19 2 4" xfId="17538"/>
    <cellStyle name="Output 2 19 2 5" xfId="17539"/>
    <cellStyle name="Output 2 19 2 6" xfId="17540"/>
    <cellStyle name="Output 2 19 3" xfId="17541"/>
    <cellStyle name="Output 2 19 4" xfId="17542"/>
    <cellStyle name="Output 2 19 4 2" xfId="17543"/>
    <cellStyle name="Output 2 19 5" xfId="17544"/>
    <cellStyle name="Output 2 19 6" xfId="17545"/>
    <cellStyle name="Output 2 19 7" xfId="17546"/>
    <cellStyle name="Output 2 2" xfId="17547"/>
    <cellStyle name="Output 2 2 2" xfId="17548"/>
    <cellStyle name="Output 2 2 2 2" xfId="17549"/>
    <cellStyle name="Output 2 2 2 3" xfId="17550"/>
    <cellStyle name="Output 2 2 2 3 2" xfId="17551"/>
    <cellStyle name="Output 2 2 2 4" xfId="17552"/>
    <cellStyle name="Output 2 2 2 5" xfId="17553"/>
    <cellStyle name="Output 2 2 2 6" xfId="17554"/>
    <cellStyle name="Output 2 2 3" xfId="17555"/>
    <cellStyle name="Output 2 2 4" xfId="17556"/>
    <cellStyle name="Output 2 2 4 2" xfId="17557"/>
    <cellStyle name="Output 2 2 5" xfId="17558"/>
    <cellStyle name="Output 2 2 6" xfId="17559"/>
    <cellStyle name="Output 2 2 7" xfId="17560"/>
    <cellStyle name="Output 2 20" xfId="17561"/>
    <cellStyle name="Output 2 20 2" xfId="17562"/>
    <cellStyle name="Output 2 20 2 2" xfId="17563"/>
    <cellStyle name="Output 2 20 2 3" xfId="17564"/>
    <cellStyle name="Output 2 20 2 3 2" xfId="17565"/>
    <cellStyle name="Output 2 20 2 4" xfId="17566"/>
    <cellStyle name="Output 2 20 2 5" xfId="17567"/>
    <cellStyle name="Output 2 20 2 6" xfId="17568"/>
    <cellStyle name="Output 2 20 3" xfId="17569"/>
    <cellStyle name="Output 2 20 4" xfId="17570"/>
    <cellStyle name="Output 2 20 4 2" xfId="17571"/>
    <cellStyle name="Output 2 20 5" xfId="17572"/>
    <cellStyle name="Output 2 20 6" xfId="17573"/>
    <cellStyle name="Output 2 20 7" xfId="17574"/>
    <cellStyle name="Output 2 21" xfId="17575"/>
    <cellStyle name="Output 2 21 2" xfId="17576"/>
    <cellStyle name="Output 2 21 2 2" xfId="17577"/>
    <cellStyle name="Output 2 21 2 3" xfId="17578"/>
    <cellStyle name="Output 2 21 2 3 2" xfId="17579"/>
    <cellStyle name="Output 2 21 2 4" xfId="17580"/>
    <cellStyle name="Output 2 21 2 5" xfId="17581"/>
    <cellStyle name="Output 2 21 2 6" xfId="17582"/>
    <cellStyle name="Output 2 21 3" xfId="17583"/>
    <cellStyle name="Output 2 21 4" xfId="17584"/>
    <cellStyle name="Output 2 21 4 2" xfId="17585"/>
    <cellStyle name="Output 2 21 5" xfId="17586"/>
    <cellStyle name="Output 2 21 6" xfId="17587"/>
    <cellStyle name="Output 2 21 7" xfId="17588"/>
    <cellStyle name="Output 2 22" xfId="17589"/>
    <cellStyle name="Output 2 22 2" xfId="17590"/>
    <cellStyle name="Output 2 22 2 2" xfId="17591"/>
    <cellStyle name="Output 2 22 2 3" xfId="17592"/>
    <cellStyle name="Output 2 22 2 3 2" xfId="17593"/>
    <cellStyle name="Output 2 22 2 4" xfId="17594"/>
    <cellStyle name="Output 2 22 2 5" xfId="17595"/>
    <cellStyle name="Output 2 22 2 6" xfId="17596"/>
    <cellStyle name="Output 2 22 3" xfId="17597"/>
    <cellStyle name="Output 2 22 4" xfId="17598"/>
    <cellStyle name="Output 2 22 4 2" xfId="17599"/>
    <cellStyle name="Output 2 22 5" xfId="17600"/>
    <cellStyle name="Output 2 22 6" xfId="17601"/>
    <cellStyle name="Output 2 22 7" xfId="17602"/>
    <cellStyle name="Output 2 23" xfId="17603"/>
    <cellStyle name="Output 2 23 2" xfId="17604"/>
    <cellStyle name="Output 2 23 2 2" xfId="17605"/>
    <cellStyle name="Output 2 23 2 3" xfId="17606"/>
    <cellStyle name="Output 2 23 2 3 2" xfId="17607"/>
    <cellStyle name="Output 2 23 2 4" xfId="17608"/>
    <cellStyle name="Output 2 23 2 5" xfId="17609"/>
    <cellStyle name="Output 2 23 2 6" xfId="17610"/>
    <cellStyle name="Output 2 23 3" xfId="17611"/>
    <cellStyle name="Output 2 23 4" xfId="17612"/>
    <cellStyle name="Output 2 23 4 2" xfId="17613"/>
    <cellStyle name="Output 2 23 5" xfId="17614"/>
    <cellStyle name="Output 2 23 6" xfId="17615"/>
    <cellStyle name="Output 2 23 7" xfId="17616"/>
    <cellStyle name="Output 2 24" xfId="17617"/>
    <cellStyle name="Output 2 24 2" xfId="17618"/>
    <cellStyle name="Output 2 24 2 2" xfId="17619"/>
    <cellStyle name="Output 2 24 2 3" xfId="17620"/>
    <cellStyle name="Output 2 24 2 3 2" xfId="17621"/>
    <cellStyle name="Output 2 24 2 4" xfId="17622"/>
    <cellStyle name="Output 2 24 2 5" xfId="17623"/>
    <cellStyle name="Output 2 24 2 6" xfId="17624"/>
    <cellStyle name="Output 2 24 3" xfId="17625"/>
    <cellStyle name="Output 2 24 4" xfId="17626"/>
    <cellStyle name="Output 2 24 4 2" xfId="17627"/>
    <cellStyle name="Output 2 24 5" xfId="17628"/>
    <cellStyle name="Output 2 24 6" xfId="17629"/>
    <cellStyle name="Output 2 24 7" xfId="17630"/>
    <cellStyle name="Output 2 25" xfId="17631"/>
    <cellStyle name="Output 2 25 2" xfId="17632"/>
    <cellStyle name="Output 2 25 2 2" xfId="17633"/>
    <cellStyle name="Output 2 25 2 3" xfId="17634"/>
    <cellStyle name="Output 2 25 2 3 2" xfId="17635"/>
    <cellStyle name="Output 2 25 2 4" xfId="17636"/>
    <cellStyle name="Output 2 25 2 5" xfId="17637"/>
    <cellStyle name="Output 2 25 2 6" xfId="17638"/>
    <cellStyle name="Output 2 25 3" xfId="17639"/>
    <cellStyle name="Output 2 25 4" xfId="17640"/>
    <cellStyle name="Output 2 25 4 2" xfId="17641"/>
    <cellStyle name="Output 2 25 5" xfId="17642"/>
    <cellStyle name="Output 2 25 6" xfId="17643"/>
    <cellStyle name="Output 2 25 7" xfId="17644"/>
    <cellStyle name="Output 2 26" xfId="17645"/>
    <cellStyle name="Output 2 26 2" xfId="17646"/>
    <cellStyle name="Output 2 26 2 2" xfId="17647"/>
    <cellStyle name="Output 2 26 2 3" xfId="17648"/>
    <cellStyle name="Output 2 26 2 3 2" xfId="17649"/>
    <cellStyle name="Output 2 26 2 4" xfId="17650"/>
    <cellStyle name="Output 2 26 2 5" xfId="17651"/>
    <cellStyle name="Output 2 26 2 6" xfId="17652"/>
    <cellStyle name="Output 2 26 3" xfId="17653"/>
    <cellStyle name="Output 2 26 4" xfId="17654"/>
    <cellStyle name="Output 2 26 4 2" xfId="17655"/>
    <cellStyle name="Output 2 26 5" xfId="17656"/>
    <cellStyle name="Output 2 26 6" xfId="17657"/>
    <cellStyle name="Output 2 26 7" xfId="17658"/>
    <cellStyle name="Output 2 27" xfId="17659"/>
    <cellStyle name="Output 2 27 2" xfId="17660"/>
    <cellStyle name="Output 2 27 2 2" xfId="17661"/>
    <cellStyle name="Output 2 27 2 3" xfId="17662"/>
    <cellStyle name="Output 2 27 2 3 2" xfId="17663"/>
    <cellStyle name="Output 2 27 2 4" xfId="17664"/>
    <cellStyle name="Output 2 27 2 5" xfId="17665"/>
    <cellStyle name="Output 2 27 2 6" xfId="17666"/>
    <cellStyle name="Output 2 27 3" xfId="17667"/>
    <cellStyle name="Output 2 27 4" xfId="17668"/>
    <cellStyle name="Output 2 27 4 2" xfId="17669"/>
    <cellStyle name="Output 2 27 5" xfId="17670"/>
    <cellStyle name="Output 2 27 6" xfId="17671"/>
    <cellStyle name="Output 2 27 7" xfId="17672"/>
    <cellStyle name="Output 2 28" xfId="17673"/>
    <cellStyle name="Output 2 28 2" xfId="17674"/>
    <cellStyle name="Output 2 28 2 2" xfId="17675"/>
    <cellStyle name="Output 2 28 2 3" xfId="17676"/>
    <cellStyle name="Output 2 28 2 3 2" xfId="17677"/>
    <cellStyle name="Output 2 28 2 4" xfId="17678"/>
    <cellStyle name="Output 2 28 2 5" xfId="17679"/>
    <cellStyle name="Output 2 28 2 6" xfId="17680"/>
    <cellStyle name="Output 2 28 3" xfId="17681"/>
    <cellStyle name="Output 2 28 4" xfId="17682"/>
    <cellStyle name="Output 2 28 4 2" xfId="17683"/>
    <cellStyle name="Output 2 28 5" xfId="17684"/>
    <cellStyle name="Output 2 28 6" xfId="17685"/>
    <cellStyle name="Output 2 28 7" xfId="17686"/>
    <cellStyle name="Output 2 29" xfId="17687"/>
    <cellStyle name="Output 2 29 2" xfId="17688"/>
    <cellStyle name="Output 2 29 2 2" xfId="17689"/>
    <cellStyle name="Output 2 29 2 3" xfId="17690"/>
    <cellStyle name="Output 2 29 2 3 2" xfId="17691"/>
    <cellStyle name="Output 2 29 2 4" xfId="17692"/>
    <cellStyle name="Output 2 29 2 5" xfId="17693"/>
    <cellStyle name="Output 2 29 2 6" xfId="17694"/>
    <cellStyle name="Output 2 29 3" xfId="17695"/>
    <cellStyle name="Output 2 29 4" xfId="17696"/>
    <cellStyle name="Output 2 29 4 2" xfId="17697"/>
    <cellStyle name="Output 2 29 5" xfId="17698"/>
    <cellStyle name="Output 2 29 6" xfId="17699"/>
    <cellStyle name="Output 2 29 7" xfId="17700"/>
    <cellStyle name="Output 2 3" xfId="17701"/>
    <cellStyle name="Output 2 3 2" xfId="17702"/>
    <cellStyle name="Output 2 3 2 2" xfId="17703"/>
    <cellStyle name="Output 2 3 2 3" xfId="17704"/>
    <cellStyle name="Output 2 3 2 3 2" xfId="17705"/>
    <cellStyle name="Output 2 3 2 4" xfId="17706"/>
    <cellStyle name="Output 2 3 2 5" xfId="17707"/>
    <cellStyle name="Output 2 3 2 6" xfId="17708"/>
    <cellStyle name="Output 2 3 3" xfId="17709"/>
    <cellStyle name="Output 2 3 4" xfId="17710"/>
    <cellStyle name="Output 2 3 4 2" xfId="17711"/>
    <cellStyle name="Output 2 3 5" xfId="17712"/>
    <cellStyle name="Output 2 3 6" xfId="17713"/>
    <cellStyle name="Output 2 3 7" xfId="17714"/>
    <cellStyle name="Output 2 30" xfId="17715"/>
    <cellStyle name="Output 2 30 2" xfId="17716"/>
    <cellStyle name="Output 2 30 2 2" xfId="17717"/>
    <cellStyle name="Output 2 30 2 3" xfId="17718"/>
    <cellStyle name="Output 2 30 2 3 2" xfId="17719"/>
    <cellStyle name="Output 2 30 2 4" xfId="17720"/>
    <cellStyle name="Output 2 30 2 5" xfId="17721"/>
    <cellStyle name="Output 2 30 2 6" xfId="17722"/>
    <cellStyle name="Output 2 30 3" xfId="17723"/>
    <cellStyle name="Output 2 30 4" xfId="17724"/>
    <cellStyle name="Output 2 30 4 2" xfId="17725"/>
    <cellStyle name="Output 2 30 5" xfId="17726"/>
    <cellStyle name="Output 2 30 6" xfId="17727"/>
    <cellStyle name="Output 2 30 7" xfId="17728"/>
    <cellStyle name="Output 2 31" xfId="17729"/>
    <cellStyle name="Output 2 31 2" xfId="17730"/>
    <cellStyle name="Output 2 31 2 2" xfId="17731"/>
    <cellStyle name="Output 2 31 2 3" xfId="17732"/>
    <cellStyle name="Output 2 31 2 3 2" xfId="17733"/>
    <cellStyle name="Output 2 31 2 4" xfId="17734"/>
    <cellStyle name="Output 2 31 2 5" xfId="17735"/>
    <cellStyle name="Output 2 31 2 6" xfId="17736"/>
    <cellStyle name="Output 2 31 3" xfId="17737"/>
    <cellStyle name="Output 2 31 4" xfId="17738"/>
    <cellStyle name="Output 2 31 4 2" xfId="17739"/>
    <cellStyle name="Output 2 31 5" xfId="17740"/>
    <cellStyle name="Output 2 31 6" xfId="17741"/>
    <cellStyle name="Output 2 31 7" xfId="17742"/>
    <cellStyle name="Output 2 32" xfId="17743"/>
    <cellStyle name="Output 2 32 2" xfId="17744"/>
    <cellStyle name="Output 2 32 2 2" xfId="17745"/>
    <cellStyle name="Output 2 32 2 3" xfId="17746"/>
    <cellStyle name="Output 2 32 2 3 2" xfId="17747"/>
    <cellStyle name="Output 2 32 2 4" xfId="17748"/>
    <cellStyle name="Output 2 32 2 5" xfId="17749"/>
    <cellStyle name="Output 2 32 2 6" xfId="17750"/>
    <cellStyle name="Output 2 32 3" xfId="17751"/>
    <cellStyle name="Output 2 32 4" xfId="17752"/>
    <cellStyle name="Output 2 32 4 2" xfId="17753"/>
    <cellStyle name="Output 2 32 5" xfId="17754"/>
    <cellStyle name="Output 2 32 6" xfId="17755"/>
    <cellStyle name="Output 2 32 7" xfId="17756"/>
    <cellStyle name="Output 2 33" xfId="17757"/>
    <cellStyle name="Output 2 33 2" xfId="17758"/>
    <cellStyle name="Output 2 33 2 2" xfId="17759"/>
    <cellStyle name="Output 2 33 2 3" xfId="17760"/>
    <cellStyle name="Output 2 33 2 3 2" xfId="17761"/>
    <cellStyle name="Output 2 33 2 4" xfId="17762"/>
    <cellStyle name="Output 2 33 2 5" xfId="17763"/>
    <cellStyle name="Output 2 33 2 6" xfId="17764"/>
    <cellStyle name="Output 2 33 3" xfId="17765"/>
    <cellStyle name="Output 2 33 4" xfId="17766"/>
    <cellStyle name="Output 2 33 4 2" xfId="17767"/>
    <cellStyle name="Output 2 33 5" xfId="17768"/>
    <cellStyle name="Output 2 33 6" xfId="17769"/>
    <cellStyle name="Output 2 33 7" xfId="17770"/>
    <cellStyle name="Output 2 34" xfId="17771"/>
    <cellStyle name="Output 2 34 2" xfId="17772"/>
    <cellStyle name="Output 2 34 2 2" xfId="17773"/>
    <cellStyle name="Output 2 34 2 3" xfId="17774"/>
    <cellStyle name="Output 2 34 2 3 2" xfId="17775"/>
    <cellStyle name="Output 2 34 2 4" xfId="17776"/>
    <cellStyle name="Output 2 34 2 5" xfId="17777"/>
    <cellStyle name="Output 2 34 2 6" xfId="17778"/>
    <cellStyle name="Output 2 34 3" xfId="17779"/>
    <cellStyle name="Output 2 34 4" xfId="17780"/>
    <cellStyle name="Output 2 34 4 2" xfId="17781"/>
    <cellStyle name="Output 2 34 5" xfId="17782"/>
    <cellStyle name="Output 2 34 6" xfId="17783"/>
    <cellStyle name="Output 2 34 7" xfId="17784"/>
    <cellStyle name="Output 2 35" xfId="17785"/>
    <cellStyle name="Output 2 35 2" xfId="17786"/>
    <cellStyle name="Output 2 35 2 2" xfId="17787"/>
    <cellStyle name="Output 2 35 2 3" xfId="17788"/>
    <cellStyle name="Output 2 35 2 3 2" xfId="17789"/>
    <cellStyle name="Output 2 35 2 4" xfId="17790"/>
    <cellStyle name="Output 2 35 2 5" xfId="17791"/>
    <cellStyle name="Output 2 35 2 6" xfId="17792"/>
    <cellStyle name="Output 2 35 3" xfId="17793"/>
    <cellStyle name="Output 2 35 4" xfId="17794"/>
    <cellStyle name="Output 2 35 4 2" xfId="17795"/>
    <cellStyle name="Output 2 35 5" xfId="17796"/>
    <cellStyle name="Output 2 35 6" xfId="17797"/>
    <cellStyle name="Output 2 35 7" xfId="17798"/>
    <cellStyle name="Output 2 36" xfId="17799"/>
    <cellStyle name="Output 2 36 2" xfId="17800"/>
    <cellStyle name="Output 2 36 2 2" xfId="17801"/>
    <cellStyle name="Output 2 36 2 3" xfId="17802"/>
    <cellStyle name="Output 2 36 2 3 2" xfId="17803"/>
    <cellStyle name="Output 2 36 2 4" xfId="17804"/>
    <cellStyle name="Output 2 36 2 5" xfId="17805"/>
    <cellStyle name="Output 2 36 2 6" xfId="17806"/>
    <cellStyle name="Output 2 36 3" xfId="17807"/>
    <cellStyle name="Output 2 36 4" xfId="17808"/>
    <cellStyle name="Output 2 36 4 2" xfId="17809"/>
    <cellStyle name="Output 2 36 5" xfId="17810"/>
    <cellStyle name="Output 2 36 6" xfId="17811"/>
    <cellStyle name="Output 2 36 7" xfId="17812"/>
    <cellStyle name="Output 2 37" xfId="17813"/>
    <cellStyle name="Output 2 37 2" xfId="17814"/>
    <cellStyle name="Output 2 37 2 2" xfId="17815"/>
    <cellStyle name="Output 2 37 2 3" xfId="17816"/>
    <cellStyle name="Output 2 37 2 3 2" xfId="17817"/>
    <cellStyle name="Output 2 37 2 4" xfId="17818"/>
    <cellStyle name="Output 2 37 2 5" xfId="17819"/>
    <cellStyle name="Output 2 37 2 6" xfId="17820"/>
    <cellStyle name="Output 2 37 3" xfId="17821"/>
    <cellStyle name="Output 2 37 4" xfId="17822"/>
    <cellStyle name="Output 2 37 4 2" xfId="17823"/>
    <cellStyle name="Output 2 37 5" xfId="17824"/>
    <cellStyle name="Output 2 37 6" xfId="17825"/>
    <cellStyle name="Output 2 37 7" xfId="17826"/>
    <cellStyle name="Output 2 38" xfId="17827"/>
    <cellStyle name="Output 2 38 2" xfId="17828"/>
    <cellStyle name="Output 2 38 2 2" xfId="17829"/>
    <cellStyle name="Output 2 38 2 3" xfId="17830"/>
    <cellStyle name="Output 2 38 2 3 2" xfId="17831"/>
    <cellStyle name="Output 2 38 2 4" xfId="17832"/>
    <cellStyle name="Output 2 38 2 5" xfId="17833"/>
    <cellStyle name="Output 2 38 2 6" xfId="17834"/>
    <cellStyle name="Output 2 38 3" xfId="17835"/>
    <cellStyle name="Output 2 38 4" xfId="17836"/>
    <cellStyle name="Output 2 38 4 2" xfId="17837"/>
    <cellStyle name="Output 2 38 5" xfId="17838"/>
    <cellStyle name="Output 2 38 6" xfId="17839"/>
    <cellStyle name="Output 2 38 7" xfId="17840"/>
    <cellStyle name="Output 2 39" xfId="17841"/>
    <cellStyle name="Output 2 39 2" xfId="17842"/>
    <cellStyle name="Output 2 39 2 2" xfId="17843"/>
    <cellStyle name="Output 2 39 2 3" xfId="17844"/>
    <cellStyle name="Output 2 39 2 3 2" xfId="17845"/>
    <cellStyle name="Output 2 39 2 4" xfId="17846"/>
    <cellStyle name="Output 2 39 2 5" xfId="17847"/>
    <cellStyle name="Output 2 39 2 6" xfId="17848"/>
    <cellStyle name="Output 2 39 3" xfId="17849"/>
    <cellStyle name="Output 2 39 4" xfId="17850"/>
    <cellStyle name="Output 2 39 4 2" xfId="17851"/>
    <cellStyle name="Output 2 39 5" xfId="17852"/>
    <cellStyle name="Output 2 39 6" xfId="17853"/>
    <cellStyle name="Output 2 39 7" xfId="17854"/>
    <cellStyle name="Output 2 4" xfId="17855"/>
    <cellStyle name="Output 2 4 2" xfId="17856"/>
    <cellStyle name="Output 2 4 2 2" xfId="17857"/>
    <cellStyle name="Output 2 4 2 3" xfId="17858"/>
    <cellStyle name="Output 2 4 2 3 2" xfId="17859"/>
    <cellStyle name="Output 2 4 2 4" xfId="17860"/>
    <cellStyle name="Output 2 4 2 5" xfId="17861"/>
    <cellStyle name="Output 2 4 2 6" xfId="17862"/>
    <cellStyle name="Output 2 4 3" xfId="17863"/>
    <cellStyle name="Output 2 4 4" xfId="17864"/>
    <cellStyle name="Output 2 4 4 2" xfId="17865"/>
    <cellStyle name="Output 2 4 5" xfId="17866"/>
    <cellStyle name="Output 2 4 6" xfId="17867"/>
    <cellStyle name="Output 2 4 7" xfId="17868"/>
    <cellStyle name="Output 2 40" xfId="17869"/>
    <cellStyle name="Output 2 40 2" xfId="17870"/>
    <cellStyle name="Output 2 40 2 2" xfId="17871"/>
    <cellStyle name="Output 2 40 2 3" xfId="17872"/>
    <cellStyle name="Output 2 40 2 3 2" xfId="17873"/>
    <cellStyle name="Output 2 40 2 4" xfId="17874"/>
    <cellStyle name="Output 2 40 2 5" xfId="17875"/>
    <cellStyle name="Output 2 40 2 6" xfId="17876"/>
    <cellStyle name="Output 2 40 3" xfId="17877"/>
    <cellStyle name="Output 2 40 4" xfId="17878"/>
    <cellStyle name="Output 2 40 4 2" xfId="17879"/>
    <cellStyle name="Output 2 40 5" xfId="17880"/>
    <cellStyle name="Output 2 40 6" xfId="17881"/>
    <cellStyle name="Output 2 40 7" xfId="17882"/>
    <cellStyle name="Output 2 41" xfId="17883"/>
    <cellStyle name="Output 2 41 2" xfId="17884"/>
    <cellStyle name="Output 2 41 2 2" xfId="17885"/>
    <cellStyle name="Output 2 41 2 3" xfId="17886"/>
    <cellStyle name="Output 2 41 2 3 2" xfId="17887"/>
    <cellStyle name="Output 2 41 2 4" xfId="17888"/>
    <cellStyle name="Output 2 41 2 5" xfId="17889"/>
    <cellStyle name="Output 2 41 2 6" xfId="17890"/>
    <cellStyle name="Output 2 41 3" xfId="17891"/>
    <cellStyle name="Output 2 41 4" xfId="17892"/>
    <cellStyle name="Output 2 41 4 2" xfId="17893"/>
    <cellStyle name="Output 2 41 5" xfId="17894"/>
    <cellStyle name="Output 2 41 6" xfId="17895"/>
    <cellStyle name="Output 2 41 7" xfId="17896"/>
    <cellStyle name="Output 2 42" xfId="17897"/>
    <cellStyle name="Output 2 42 2" xfId="17898"/>
    <cellStyle name="Output 2 42 2 2" xfId="17899"/>
    <cellStyle name="Output 2 42 2 3" xfId="17900"/>
    <cellStyle name="Output 2 42 2 3 2" xfId="17901"/>
    <cellStyle name="Output 2 42 2 4" xfId="17902"/>
    <cellStyle name="Output 2 42 2 5" xfId="17903"/>
    <cellStyle name="Output 2 42 2 6" xfId="17904"/>
    <cellStyle name="Output 2 42 3" xfId="17905"/>
    <cellStyle name="Output 2 42 4" xfId="17906"/>
    <cellStyle name="Output 2 42 4 2" xfId="17907"/>
    <cellStyle name="Output 2 42 5" xfId="17908"/>
    <cellStyle name="Output 2 42 6" xfId="17909"/>
    <cellStyle name="Output 2 42 7" xfId="17910"/>
    <cellStyle name="Output 2 43" xfId="17911"/>
    <cellStyle name="Output 2 43 2" xfId="17912"/>
    <cellStyle name="Output 2 43 2 2" xfId="17913"/>
    <cellStyle name="Output 2 43 2 3" xfId="17914"/>
    <cellStyle name="Output 2 43 2 3 2" xfId="17915"/>
    <cellStyle name="Output 2 43 2 4" xfId="17916"/>
    <cellStyle name="Output 2 43 2 5" xfId="17917"/>
    <cellStyle name="Output 2 43 2 6" xfId="17918"/>
    <cellStyle name="Output 2 43 3" xfId="17919"/>
    <cellStyle name="Output 2 43 4" xfId="17920"/>
    <cellStyle name="Output 2 43 4 2" xfId="17921"/>
    <cellStyle name="Output 2 43 5" xfId="17922"/>
    <cellStyle name="Output 2 43 6" xfId="17923"/>
    <cellStyle name="Output 2 43 7" xfId="17924"/>
    <cellStyle name="Output 2 44" xfId="17925"/>
    <cellStyle name="Output 2 44 2" xfId="17926"/>
    <cellStyle name="Output 2 44 2 2" xfId="17927"/>
    <cellStyle name="Output 2 44 2 3" xfId="17928"/>
    <cellStyle name="Output 2 44 2 3 2" xfId="17929"/>
    <cellStyle name="Output 2 44 2 4" xfId="17930"/>
    <cellStyle name="Output 2 44 2 5" xfId="17931"/>
    <cellStyle name="Output 2 44 2 6" xfId="17932"/>
    <cellStyle name="Output 2 44 3" xfId="17933"/>
    <cellStyle name="Output 2 44 4" xfId="17934"/>
    <cellStyle name="Output 2 44 4 2" xfId="17935"/>
    <cellStyle name="Output 2 44 5" xfId="17936"/>
    <cellStyle name="Output 2 44 6" xfId="17937"/>
    <cellStyle name="Output 2 44 7" xfId="17938"/>
    <cellStyle name="Output 2 45" xfId="17939"/>
    <cellStyle name="Output 2 45 2" xfId="17940"/>
    <cellStyle name="Output 2 45 2 2" xfId="17941"/>
    <cellStyle name="Output 2 45 2 3" xfId="17942"/>
    <cellStyle name="Output 2 45 2 3 2" xfId="17943"/>
    <cellStyle name="Output 2 45 2 4" xfId="17944"/>
    <cellStyle name="Output 2 45 2 5" xfId="17945"/>
    <cellStyle name="Output 2 45 2 6" xfId="17946"/>
    <cellStyle name="Output 2 45 3" xfId="17947"/>
    <cellStyle name="Output 2 45 4" xfId="17948"/>
    <cellStyle name="Output 2 45 4 2" xfId="17949"/>
    <cellStyle name="Output 2 45 5" xfId="17950"/>
    <cellStyle name="Output 2 45 6" xfId="17951"/>
    <cellStyle name="Output 2 45 7" xfId="17952"/>
    <cellStyle name="Output 2 46" xfId="17953"/>
    <cellStyle name="Output 2 46 2" xfId="17954"/>
    <cellStyle name="Output 2 46 2 2" xfId="17955"/>
    <cellStyle name="Output 2 46 2 3" xfId="17956"/>
    <cellStyle name="Output 2 46 2 3 2" xfId="17957"/>
    <cellStyle name="Output 2 46 2 4" xfId="17958"/>
    <cellStyle name="Output 2 46 2 5" xfId="17959"/>
    <cellStyle name="Output 2 46 2 6" xfId="17960"/>
    <cellStyle name="Output 2 46 3" xfId="17961"/>
    <cellStyle name="Output 2 46 4" xfId="17962"/>
    <cellStyle name="Output 2 46 4 2" xfId="17963"/>
    <cellStyle name="Output 2 46 5" xfId="17964"/>
    <cellStyle name="Output 2 46 6" xfId="17965"/>
    <cellStyle name="Output 2 46 7" xfId="17966"/>
    <cellStyle name="Output 2 47" xfId="17967"/>
    <cellStyle name="Output 2 47 2" xfId="17968"/>
    <cellStyle name="Output 2 47 2 2" xfId="17969"/>
    <cellStyle name="Output 2 47 2 3" xfId="17970"/>
    <cellStyle name="Output 2 47 2 3 2" xfId="17971"/>
    <cellStyle name="Output 2 47 2 4" xfId="17972"/>
    <cellStyle name="Output 2 47 2 5" xfId="17973"/>
    <cellStyle name="Output 2 47 2 6" xfId="17974"/>
    <cellStyle name="Output 2 47 3" xfId="17975"/>
    <cellStyle name="Output 2 47 4" xfId="17976"/>
    <cellStyle name="Output 2 47 4 2" xfId="17977"/>
    <cellStyle name="Output 2 47 5" xfId="17978"/>
    <cellStyle name="Output 2 47 6" xfId="17979"/>
    <cellStyle name="Output 2 47 7" xfId="17980"/>
    <cellStyle name="Output 2 48" xfId="17981"/>
    <cellStyle name="Output 2 48 2" xfId="17982"/>
    <cellStyle name="Output 2 48 2 2" xfId="17983"/>
    <cellStyle name="Output 2 48 2 3" xfId="17984"/>
    <cellStyle name="Output 2 48 2 3 2" xfId="17985"/>
    <cellStyle name="Output 2 48 2 4" xfId="17986"/>
    <cellStyle name="Output 2 48 2 5" xfId="17987"/>
    <cellStyle name="Output 2 48 2 6" xfId="17988"/>
    <cellStyle name="Output 2 48 3" xfId="17989"/>
    <cellStyle name="Output 2 48 4" xfId="17990"/>
    <cellStyle name="Output 2 48 4 2" xfId="17991"/>
    <cellStyle name="Output 2 48 5" xfId="17992"/>
    <cellStyle name="Output 2 48 6" xfId="17993"/>
    <cellStyle name="Output 2 48 7" xfId="17994"/>
    <cellStyle name="Output 2 49" xfId="17995"/>
    <cellStyle name="Output 2 49 2" xfId="17996"/>
    <cellStyle name="Output 2 49 2 2" xfId="17997"/>
    <cellStyle name="Output 2 49 2 3" xfId="17998"/>
    <cellStyle name="Output 2 49 2 3 2" xfId="17999"/>
    <cellStyle name="Output 2 49 2 4" xfId="18000"/>
    <cellStyle name="Output 2 49 2 5" xfId="18001"/>
    <cellStyle name="Output 2 49 2 6" xfId="18002"/>
    <cellStyle name="Output 2 49 3" xfId="18003"/>
    <cellStyle name="Output 2 49 4" xfId="18004"/>
    <cellStyle name="Output 2 49 4 2" xfId="18005"/>
    <cellStyle name="Output 2 49 5" xfId="18006"/>
    <cellStyle name="Output 2 49 6" xfId="18007"/>
    <cellStyle name="Output 2 49 7" xfId="18008"/>
    <cellStyle name="Output 2 5" xfId="18009"/>
    <cellStyle name="Output 2 5 2" xfId="18010"/>
    <cellStyle name="Output 2 5 2 2" xfId="18011"/>
    <cellStyle name="Output 2 5 2 3" xfId="18012"/>
    <cellStyle name="Output 2 5 2 3 2" xfId="18013"/>
    <cellStyle name="Output 2 5 2 4" xfId="18014"/>
    <cellStyle name="Output 2 5 2 5" xfId="18015"/>
    <cellStyle name="Output 2 5 2 6" xfId="18016"/>
    <cellStyle name="Output 2 5 3" xfId="18017"/>
    <cellStyle name="Output 2 5 4" xfId="18018"/>
    <cellStyle name="Output 2 5 4 2" xfId="18019"/>
    <cellStyle name="Output 2 5 5" xfId="18020"/>
    <cellStyle name="Output 2 5 6" xfId="18021"/>
    <cellStyle name="Output 2 5 7" xfId="18022"/>
    <cellStyle name="Output 2 50" xfId="18023"/>
    <cellStyle name="Output 2 50 2" xfId="18024"/>
    <cellStyle name="Output 2 50 2 2" xfId="18025"/>
    <cellStyle name="Output 2 50 2 3" xfId="18026"/>
    <cellStyle name="Output 2 50 2 3 2" xfId="18027"/>
    <cellStyle name="Output 2 50 2 4" xfId="18028"/>
    <cellStyle name="Output 2 50 2 5" xfId="18029"/>
    <cellStyle name="Output 2 50 2 6" xfId="18030"/>
    <cellStyle name="Output 2 50 3" xfId="18031"/>
    <cellStyle name="Output 2 50 4" xfId="18032"/>
    <cellStyle name="Output 2 50 4 2" xfId="18033"/>
    <cellStyle name="Output 2 50 5" xfId="18034"/>
    <cellStyle name="Output 2 50 6" xfId="18035"/>
    <cellStyle name="Output 2 50 7" xfId="18036"/>
    <cellStyle name="Output 2 51" xfId="18037"/>
    <cellStyle name="Output 2 51 2" xfId="18038"/>
    <cellStyle name="Output 2 51 2 2" xfId="18039"/>
    <cellStyle name="Output 2 51 2 3" xfId="18040"/>
    <cellStyle name="Output 2 51 2 3 2" xfId="18041"/>
    <cellStyle name="Output 2 51 2 4" xfId="18042"/>
    <cellStyle name="Output 2 51 2 5" xfId="18043"/>
    <cellStyle name="Output 2 51 2 6" xfId="18044"/>
    <cellStyle name="Output 2 51 3" xfId="18045"/>
    <cellStyle name="Output 2 51 4" xfId="18046"/>
    <cellStyle name="Output 2 51 4 2" xfId="18047"/>
    <cellStyle name="Output 2 51 5" xfId="18048"/>
    <cellStyle name="Output 2 51 6" xfId="18049"/>
    <cellStyle name="Output 2 51 7" xfId="18050"/>
    <cellStyle name="Output 2 52" xfId="18051"/>
    <cellStyle name="Output 2 52 2" xfId="18052"/>
    <cellStyle name="Output 2 52 2 2" xfId="18053"/>
    <cellStyle name="Output 2 52 2 3" xfId="18054"/>
    <cellStyle name="Output 2 52 2 3 2" xfId="18055"/>
    <cellStyle name="Output 2 52 2 4" xfId="18056"/>
    <cellStyle name="Output 2 52 2 5" xfId="18057"/>
    <cellStyle name="Output 2 52 2 6" xfId="18058"/>
    <cellStyle name="Output 2 52 3" xfId="18059"/>
    <cellStyle name="Output 2 52 4" xfId="18060"/>
    <cellStyle name="Output 2 52 4 2" xfId="18061"/>
    <cellStyle name="Output 2 52 5" xfId="18062"/>
    <cellStyle name="Output 2 52 6" xfId="18063"/>
    <cellStyle name="Output 2 52 7" xfId="18064"/>
    <cellStyle name="Output 2 53" xfId="18065"/>
    <cellStyle name="Output 2 53 2" xfId="18066"/>
    <cellStyle name="Output 2 53 2 2" xfId="18067"/>
    <cellStyle name="Output 2 53 2 3" xfId="18068"/>
    <cellStyle name="Output 2 53 2 3 2" xfId="18069"/>
    <cellStyle name="Output 2 53 2 4" xfId="18070"/>
    <cellStyle name="Output 2 53 2 5" xfId="18071"/>
    <cellStyle name="Output 2 53 2 6" xfId="18072"/>
    <cellStyle name="Output 2 53 3" xfId="18073"/>
    <cellStyle name="Output 2 53 4" xfId="18074"/>
    <cellStyle name="Output 2 53 4 2" xfId="18075"/>
    <cellStyle name="Output 2 53 5" xfId="18076"/>
    <cellStyle name="Output 2 53 6" xfId="18077"/>
    <cellStyle name="Output 2 53 7" xfId="18078"/>
    <cellStyle name="Output 2 54" xfId="18079"/>
    <cellStyle name="Output 2 54 2" xfId="18080"/>
    <cellStyle name="Output 2 54 2 2" xfId="18081"/>
    <cellStyle name="Output 2 54 2 3" xfId="18082"/>
    <cellStyle name="Output 2 54 2 3 2" xfId="18083"/>
    <cellStyle name="Output 2 54 2 4" xfId="18084"/>
    <cellStyle name="Output 2 54 2 5" xfId="18085"/>
    <cellStyle name="Output 2 54 2 6" xfId="18086"/>
    <cellStyle name="Output 2 54 3" xfId="18087"/>
    <cellStyle name="Output 2 54 4" xfId="18088"/>
    <cellStyle name="Output 2 54 4 2" xfId="18089"/>
    <cellStyle name="Output 2 54 5" xfId="18090"/>
    <cellStyle name="Output 2 54 6" xfId="18091"/>
    <cellStyle name="Output 2 54 7" xfId="18092"/>
    <cellStyle name="Output 2 55" xfId="18093"/>
    <cellStyle name="Output 2 55 2" xfId="18094"/>
    <cellStyle name="Output 2 55 2 2" xfId="18095"/>
    <cellStyle name="Output 2 55 2 3" xfId="18096"/>
    <cellStyle name="Output 2 55 2 3 2" xfId="18097"/>
    <cellStyle name="Output 2 55 2 4" xfId="18098"/>
    <cellStyle name="Output 2 55 2 5" xfId="18099"/>
    <cellStyle name="Output 2 55 2 6" xfId="18100"/>
    <cellStyle name="Output 2 55 3" xfId="18101"/>
    <cellStyle name="Output 2 55 4" xfId="18102"/>
    <cellStyle name="Output 2 55 4 2" xfId="18103"/>
    <cellStyle name="Output 2 55 5" xfId="18104"/>
    <cellStyle name="Output 2 55 6" xfId="18105"/>
    <cellStyle name="Output 2 55 7" xfId="18106"/>
    <cellStyle name="Output 2 56" xfId="18107"/>
    <cellStyle name="Output 2 56 2" xfId="18108"/>
    <cellStyle name="Output 2 56 2 2" xfId="18109"/>
    <cellStyle name="Output 2 56 2 3" xfId="18110"/>
    <cellStyle name="Output 2 56 2 3 2" xfId="18111"/>
    <cellStyle name="Output 2 56 2 4" xfId="18112"/>
    <cellStyle name="Output 2 56 2 5" xfId="18113"/>
    <cellStyle name="Output 2 56 2 6" xfId="18114"/>
    <cellStyle name="Output 2 56 3" xfId="18115"/>
    <cellStyle name="Output 2 56 4" xfId="18116"/>
    <cellStyle name="Output 2 56 4 2" xfId="18117"/>
    <cellStyle name="Output 2 56 5" xfId="18118"/>
    <cellStyle name="Output 2 56 6" xfId="18119"/>
    <cellStyle name="Output 2 56 7" xfId="18120"/>
    <cellStyle name="Output 2 57" xfId="18121"/>
    <cellStyle name="Output 2 57 2" xfId="18122"/>
    <cellStyle name="Output 2 57 2 2" xfId="18123"/>
    <cellStyle name="Output 2 57 2 3" xfId="18124"/>
    <cellStyle name="Output 2 57 2 3 2" xfId="18125"/>
    <cellStyle name="Output 2 57 2 4" xfId="18126"/>
    <cellStyle name="Output 2 57 2 5" xfId="18127"/>
    <cellStyle name="Output 2 57 2 6" xfId="18128"/>
    <cellStyle name="Output 2 57 3" xfId="18129"/>
    <cellStyle name="Output 2 57 4" xfId="18130"/>
    <cellStyle name="Output 2 57 4 2" xfId="18131"/>
    <cellStyle name="Output 2 57 5" xfId="18132"/>
    <cellStyle name="Output 2 57 6" xfId="18133"/>
    <cellStyle name="Output 2 57 7" xfId="18134"/>
    <cellStyle name="Output 2 58" xfId="18135"/>
    <cellStyle name="Output 2 58 2" xfId="18136"/>
    <cellStyle name="Output 2 58 2 2" xfId="18137"/>
    <cellStyle name="Output 2 58 2 3" xfId="18138"/>
    <cellStyle name="Output 2 58 2 3 2" xfId="18139"/>
    <cellStyle name="Output 2 58 2 4" xfId="18140"/>
    <cellStyle name="Output 2 58 2 5" xfId="18141"/>
    <cellStyle name="Output 2 58 2 6" xfId="18142"/>
    <cellStyle name="Output 2 58 3" xfId="18143"/>
    <cellStyle name="Output 2 58 4" xfId="18144"/>
    <cellStyle name="Output 2 58 4 2" xfId="18145"/>
    <cellStyle name="Output 2 58 5" xfId="18146"/>
    <cellStyle name="Output 2 58 6" xfId="18147"/>
    <cellStyle name="Output 2 58 7" xfId="18148"/>
    <cellStyle name="Output 2 59" xfId="18149"/>
    <cellStyle name="Output 2 59 2" xfId="18150"/>
    <cellStyle name="Output 2 59 2 2" xfId="18151"/>
    <cellStyle name="Output 2 59 2 3" xfId="18152"/>
    <cellStyle name="Output 2 59 2 3 2" xfId="18153"/>
    <cellStyle name="Output 2 59 2 4" xfId="18154"/>
    <cellStyle name="Output 2 59 2 5" xfId="18155"/>
    <cellStyle name="Output 2 59 2 6" xfId="18156"/>
    <cellStyle name="Output 2 59 3" xfId="18157"/>
    <cellStyle name="Output 2 59 4" xfId="18158"/>
    <cellStyle name="Output 2 59 4 2" xfId="18159"/>
    <cellStyle name="Output 2 59 5" xfId="18160"/>
    <cellStyle name="Output 2 59 6" xfId="18161"/>
    <cellStyle name="Output 2 59 7" xfId="18162"/>
    <cellStyle name="Output 2 6" xfId="18163"/>
    <cellStyle name="Output 2 6 2" xfId="18164"/>
    <cellStyle name="Output 2 6 2 2" xfId="18165"/>
    <cellStyle name="Output 2 6 2 3" xfId="18166"/>
    <cellStyle name="Output 2 6 2 3 2" xfId="18167"/>
    <cellStyle name="Output 2 6 2 4" xfId="18168"/>
    <cellStyle name="Output 2 6 2 5" xfId="18169"/>
    <cellStyle name="Output 2 6 2 6" xfId="18170"/>
    <cellStyle name="Output 2 6 3" xfId="18171"/>
    <cellStyle name="Output 2 6 4" xfId="18172"/>
    <cellStyle name="Output 2 6 4 2" xfId="18173"/>
    <cellStyle name="Output 2 6 5" xfId="18174"/>
    <cellStyle name="Output 2 6 6" xfId="18175"/>
    <cellStyle name="Output 2 6 7" xfId="18176"/>
    <cellStyle name="Output 2 60" xfId="18177"/>
    <cellStyle name="Output 2 60 2" xfId="18178"/>
    <cellStyle name="Output 2 60 2 2" xfId="18179"/>
    <cellStyle name="Output 2 60 2 3" xfId="18180"/>
    <cellStyle name="Output 2 60 2 3 2" xfId="18181"/>
    <cellStyle name="Output 2 60 2 4" xfId="18182"/>
    <cellStyle name="Output 2 60 2 5" xfId="18183"/>
    <cellStyle name="Output 2 60 2 6" xfId="18184"/>
    <cellStyle name="Output 2 60 3" xfId="18185"/>
    <cellStyle name="Output 2 60 4" xfId="18186"/>
    <cellStyle name="Output 2 60 4 2" xfId="18187"/>
    <cellStyle name="Output 2 60 5" xfId="18188"/>
    <cellStyle name="Output 2 60 6" xfId="18189"/>
    <cellStyle name="Output 2 60 7" xfId="18190"/>
    <cellStyle name="Output 2 61" xfId="18191"/>
    <cellStyle name="Output 2 61 2" xfId="18192"/>
    <cellStyle name="Output 2 61 2 2" xfId="18193"/>
    <cellStyle name="Output 2 61 2 3" xfId="18194"/>
    <cellStyle name="Output 2 61 2 3 2" xfId="18195"/>
    <cellStyle name="Output 2 61 2 4" xfId="18196"/>
    <cellStyle name="Output 2 61 2 5" xfId="18197"/>
    <cellStyle name="Output 2 61 2 6" xfId="18198"/>
    <cellStyle name="Output 2 61 3" xfId="18199"/>
    <cellStyle name="Output 2 61 4" xfId="18200"/>
    <cellStyle name="Output 2 61 4 2" xfId="18201"/>
    <cellStyle name="Output 2 61 5" xfId="18202"/>
    <cellStyle name="Output 2 61 6" xfId="18203"/>
    <cellStyle name="Output 2 61 7" xfId="18204"/>
    <cellStyle name="Output 2 62" xfId="18205"/>
    <cellStyle name="Output 2 62 2" xfId="18206"/>
    <cellStyle name="Output 2 62 2 2" xfId="18207"/>
    <cellStyle name="Output 2 62 2 3" xfId="18208"/>
    <cellStyle name="Output 2 62 2 3 2" xfId="18209"/>
    <cellStyle name="Output 2 62 2 4" xfId="18210"/>
    <cellStyle name="Output 2 62 2 5" xfId="18211"/>
    <cellStyle name="Output 2 62 2 6" xfId="18212"/>
    <cellStyle name="Output 2 62 3" xfId="18213"/>
    <cellStyle name="Output 2 62 4" xfId="18214"/>
    <cellStyle name="Output 2 62 4 2" xfId="18215"/>
    <cellStyle name="Output 2 62 5" xfId="18216"/>
    <cellStyle name="Output 2 62 6" xfId="18217"/>
    <cellStyle name="Output 2 62 7" xfId="18218"/>
    <cellStyle name="Output 2 63" xfId="18219"/>
    <cellStyle name="Output 2 63 2" xfId="18220"/>
    <cellStyle name="Output 2 63 2 2" xfId="18221"/>
    <cellStyle name="Output 2 63 2 3" xfId="18222"/>
    <cellStyle name="Output 2 63 2 3 2" xfId="18223"/>
    <cellStyle name="Output 2 63 2 4" xfId="18224"/>
    <cellStyle name="Output 2 63 2 5" xfId="18225"/>
    <cellStyle name="Output 2 63 2 6" xfId="18226"/>
    <cellStyle name="Output 2 63 3" xfId="18227"/>
    <cellStyle name="Output 2 63 4" xfId="18228"/>
    <cellStyle name="Output 2 63 4 2" xfId="18229"/>
    <cellStyle name="Output 2 63 5" xfId="18230"/>
    <cellStyle name="Output 2 63 6" xfId="18231"/>
    <cellStyle name="Output 2 63 7" xfId="18232"/>
    <cellStyle name="Output 2 64" xfId="18233"/>
    <cellStyle name="Output 2 64 2" xfId="18234"/>
    <cellStyle name="Output 2 64 2 2" xfId="18235"/>
    <cellStyle name="Output 2 64 2 3" xfId="18236"/>
    <cellStyle name="Output 2 64 2 3 2" xfId="18237"/>
    <cellStyle name="Output 2 64 2 4" xfId="18238"/>
    <cellStyle name="Output 2 64 2 5" xfId="18239"/>
    <cellStyle name="Output 2 64 2 6" xfId="18240"/>
    <cellStyle name="Output 2 64 3" xfId="18241"/>
    <cellStyle name="Output 2 64 4" xfId="18242"/>
    <cellStyle name="Output 2 64 4 2" xfId="18243"/>
    <cellStyle name="Output 2 64 5" xfId="18244"/>
    <cellStyle name="Output 2 64 6" xfId="18245"/>
    <cellStyle name="Output 2 64 7" xfId="18246"/>
    <cellStyle name="Output 2 65" xfId="18247"/>
    <cellStyle name="Output 2 65 2" xfId="18248"/>
    <cellStyle name="Output 2 65 2 2" xfId="18249"/>
    <cellStyle name="Output 2 65 2 3" xfId="18250"/>
    <cellStyle name="Output 2 65 2 3 2" xfId="18251"/>
    <cellStyle name="Output 2 65 2 4" xfId="18252"/>
    <cellStyle name="Output 2 65 2 5" xfId="18253"/>
    <cellStyle name="Output 2 65 2 6" xfId="18254"/>
    <cellStyle name="Output 2 65 3" xfId="18255"/>
    <cellStyle name="Output 2 65 4" xfId="18256"/>
    <cellStyle name="Output 2 65 4 2" xfId="18257"/>
    <cellStyle name="Output 2 65 5" xfId="18258"/>
    <cellStyle name="Output 2 65 6" xfId="18259"/>
    <cellStyle name="Output 2 65 7" xfId="18260"/>
    <cellStyle name="Output 2 66" xfId="18261"/>
    <cellStyle name="Output 2 66 2" xfId="18262"/>
    <cellStyle name="Output 2 66 2 2" xfId="18263"/>
    <cellStyle name="Output 2 66 2 3" xfId="18264"/>
    <cellStyle name="Output 2 66 2 3 2" xfId="18265"/>
    <cellStyle name="Output 2 66 2 4" xfId="18266"/>
    <cellStyle name="Output 2 66 2 5" xfId="18267"/>
    <cellStyle name="Output 2 66 2 6" xfId="18268"/>
    <cellStyle name="Output 2 66 3" xfId="18269"/>
    <cellStyle name="Output 2 66 4" xfId="18270"/>
    <cellStyle name="Output 2 66 4 2" xfId="18271"/>
    <cellStyle name="Output 2 66 5" xfId="18272"/>
    <cellStyle name="Output 2 66 6" xfId="18273"/>
    <cellStyle name="Output 2 66 7" xfId="18274"/>
    <cellStyle name="Output 2 67" xfId="18275"/>
    <cellStyle name="Output 2 67 2" xfId="18276"/>
    <cellStyle name="Output 2 67 2 2" xfId="18277"/>
    <cellStyle name="Output 2 67 2 3" xfId="18278"/>
    <cellStyle name="Output 2 67 2 3 2" xfId="18279"/>
    <cellStyle name="Output 2 67 2 4" xfId="18280"/>
    <cellStyle name="Output 2 67 2 5" xfId="18281"/>
    <cellStyle name="Output 2 67 2 6" xfId="18282"/>
    <cellStyle name="Output 2 67 3" xfId="18283"/>
    <cellStyle name="Output 2 67 4" xfId="18284"/>
    <cellStyle name="Output 2 67 4 2" xfId="18285"/>
    <cellStyle name="Output 2 67 5" xfId="18286"/>
    <cellStyle name="Output 2 67 6" xfId="18287"/>
    <cellStyle name="Output 2 67 7" xfId="18288"/>
    <cellStyle name="Output 2 68" xfId="18289"/>
    <cellStyle name="Output 2 68 2" xfId="18290"/>
    <cellStyle name="Output 2 68 2 2" xfId="18291"/>
    <cellStyle name="Output 2 68 2 3" xfId="18292"/>
    <cellStyle name="Output 2 68 2 3 2" xfId="18293"/>
    <cellStyle name="Output 2 68 2 4" xfId="18294"/>
    <cellStyle name="Output 2 68 2 5" xfId="18295"/>
    <cellStyle name="Output 2 68 2 6" xfId="18296"/>
    <cellStyle name="Output 2 68 3" xfId="18297"/>
    <cellStyle name="Output 2 68 4" xfId="18298"/>
    <cellStyle name="Output 2 68 4 2" xfId="18299"/>
    <cellStyle name="Output 2 68 5" xfId="18300"/>
    <cellStyle name="Output 2 68 6" xfId="18301"/>
    <cellStyle name="Output 2 68 7" xfId="18302"/>
    <cellStyle name="Output 2 69" xfId="18303"/>
    <cellStyle name="Output 2 69 2" xfId="18304"/>
    <cellStyle name="Output 2 69 2 2" xfId="18305"/>
    <cellStyle name="Output 2 69 2 3" xfId="18306"/>
    <cellStyle name="Output 2 69 2 3 2" xfId="18307"/>
    <cellStyle name="Output 2 69 2 4" xfId="18308"/>
    <cellStyle name="Output 2 69 2 5" xfId="18309"/>
    <cellStyle name="Output 2 69 2 6" xfId="18310"/>
    <cellStyle name="Output 2 69 3" xfId="18311"/>
    <cellStyle name="Output 2 69 4" xfId="18312"/>
    <cellStyle name="Output 2 69 4 2" xfId="18313"/>
    <cellStyle name="Output 2 69 5" xfId="18314"/>
    <cellStyle name="Output 2 69 6" xfId="18315"/>
    <cellStyle name="Output 2 69 7" xfId="18316"/>
    <cellStyle name="Output 2 7" xfId="18317"/>
    <cellStyle name="Output 2 7 2" xfId="18318"/>
    <cellStyle name="Output 2 7 2 2" xfId="18319"/>
    <cellStyle name="Output 2 7 2 3" xfId="18320"/>
    <cellStyle name="Output 2 7 2 3 2" xfId="18321"/>
    <cellStyle name="Output 2 7 2 4" xfId="18322"/>
    <cellStyle name="Output 2 7 2 5" xfId="18323"/>
    <cellStyle name="Output 2 7 2 6" xfId="18324"/>
    <cellStyle name="Output 2 7 3" xfId="18325"/>
    <cellStyle name="Output 2 7 4" xfId="18326"/>
    <cellStyle name="Output 2 7 4 2" xfId="18327"/>
    <cellStyle name="Output 2 7 5" xfId="18328"/>
    <cellStyle name="Output 2 7 6" xfId="18329"/>
    <cellStyle name="Output 2 7 7" xfId="18330"/>
    <cellStyle name="Output 2 70" xfId="18331"/>
    <cellStyle name="Output 2 70 2" xfId="18332"/>
    <cellStyle name="Output 2 70 2 2" xfId="18333"/>
    <cellStyle name="Output 2 70 2 3" xfId="18334"/>
    <cellStyle name="Output 2 70 2 3 2" xfId="18335"/>
    <cellStyle name="Output 2 70 2 4" xfId="18336"/>
    <cellStyle name="Output 2 70 2 5" xfId="18337"/>
    <cellStyle name="Output 2 70 2 6" xfId="18338"/>
    <cellStyle name="Output 2 70 3" xfId="18339"/>
    <cellStyle name="Output 2 70 4" xfId="18340"/>
    <cellStyle name="Output 2 70 4 2" xfId="18341"/>
    <cellStyle name="Output 2 70 5" xfId="18342"/>
    <cellStyle name="Output 2 70 6" xfId="18343"/>
    <cellStyle name="Output 2 70 7" xfId="18344"/>
    <cellStyle name="Output 2 71" xfId="18345"/>
    <cellStyle name="Output 2 71 2" xfId="18346"/>
    <cellStyle name="Output 2 71 2 2" xfId="18347"/>
    <cellStyle name="Output 2 71 2 3" xfId="18348"/>
    <cellStyle name="Output 2 71 2 3 2" xfId="18349"/>
    <cellStyle name="Output 2 71 2 4" xfId="18350"/>
    <cellStyle name="Output 2 71 2 5" xfId="18351"/>
    <cellStyle name="Output 2 71 2 6" xfId="18352"/>
    <cellStyle name="Output 2 71 3" xfId="18353"/>
    <cellStyle name="Output 2 71 4" xfId="18354"/>
    <cellStyle name="Output 2 71 4 2" xfId="18355"/>
    <cellStyle name="Output 2 71 5" xfId="18356"/>
    <cellStyle name="Output 2 71 6" xfId="18357"/>
    <cellStyle name="Output 2 71 7" xfId="18358"/>
    <cellStyle name="Output 2 72" xfId="18359"/>
    <cellStyle name="Output 2 72 2" xfId="18360"/>
    <cellStyle name="Output 2 72 2 2" xfId="18361"/>
    <cellStyle name="Output 2 72 2 3" xfId="18362"/>
    <cellStyle name="Output 2 72 2 3 2" xfId="18363"/>
    <cellStyle name="Output 2 72 2 4" xfId="18364"/>
    <cellStyle name="Output 2 72 2 5" xfId="18365"/>
    <cellStyle name="Output 2 72 2 6" xfId="18366"/>
    <cellStyle name="Output 2 72 3" xfId="18367"/>
    <cellStyle name="Output 2 72 4" xfId="18368"/>
    <cellStyle name="Output 2 72 4 2" xfId="18369"/>
    <cellStyle name="Output 2 72 5" xfId="18370"/>
    <cellStyle name="Output 2 72 6" xfId="18371"/>
    <cellStyle name="Output 2 72 7" xfId="18372"/>
    <cellStyle name="Output 2 73" xfId="18373"/>
    <cellStyle name="Output 2 73 2" xfId="18374"/>
    <cellStyle name="Output 2 73 2 2" xfId="18375"/>
    <cellStyle name="Output 2 73 2 3" xfId="18376"/>
    <cellStyle name="Output 2 73 2 3 2" xfId="18377"/>
    <cellStyle name="Output 2 73 2 4" xfId="18378"/>
    <cellStyle name="Output 2 73 2 5" xfId="18379"/>
    <cellStyle name="Output 2 73 2 6" xfId="18380"/>
    <cellStyle name="Output 2 73 3" xfId="18381"/>
    <cellStyle name="Output 2 73 4" xfId="18382"/>
    <cellStyle name="Output 2 73 4 2" xfId="18383"/>
    <cellStyle name="Output 2 73 5" xfId="18384"/>
    <cellStyle name="Output 2 73 6" xfId="18385"/>
    <cellStyle name="Output 2 73 7" xfId="18386"/>
    <cellStyle name="Output 2 74" xfId="18387"/>
    <cellStyle name="Output 2 74 2" xfId="18388"/>
    <cellStyle name="Output 2 74 2 2" xfId="18389"/>
    <cellStyle name="Output 2 74 2 3" xfId="18390"/>
    <cellStyle name="Output 2 74 2 3 2" xfId="18391"/>
    <cellStyle name="Output 2 74 2 4" xfId="18392"/>
    <cellStyle name="Output 2 74 2 5" xfId="18393"/>
    <cellStyle name="Output 2 74 2 6" xfId="18394"/>
    <cellStyle name="Output 2 74 3" xfId="18395"/>
    <cellStyle name="Output 2 74 4" xfId="18396"/>
    <cellStyle name="Output 2 74 4 2" xfId="18397"/>
    <cellStyle name="Output 2 74 5" xfId="18398"/>
    <cellStyle name="Output 2 74 6" xfId="18399"/>
    <cellStyle name="Output 2 74 7" xfId="18400"/>
    <cellStyle name="Output 2 75" xfId="18401"/>
    <cellStyle name="Output 2 75 2" xfId="18402"/>
    <cellStyle name="Output 2 75 2 2" xfId="18403"/>
    <cellStyle name="Output 2 75 2 3" xfId="18404"/>
    <cellStyle name="Output 2 75 2 3 2" xfId="18405"/>
    <cellStyle name="Output 2 75 2 4" xfId="18406"/>
    <cellStyle name="Output 2 75 2 5" xfId="18407"/>
    <cellStyle name="Output 2 75 2 6" xfId="18408"/>
    <cellStyle name="Output 2 75 3" xfId="18409"/>
    <cellStyle name="Output 2 75 4" xfId="18410"/>
    <cellStyle name="Output 2 75 4 2" xfId="18411"/>
    <cellStyle name="Output 2 75 5" xfId="18412"/>
    <cellStyle name="Output 2 75 6" xfId="18413"/>
    <cellStyle name="Output 2 75 7" xfId="18414"/>
    <cellStyle name="Output 2 76" xfId="18415"/>
    <cellStyle name="Output 2 76 2" xfId="18416"/>
    <cellStyle name="Output 2 76 2 2" xfId="18417"/>
    <cellStyle name="Output 2 76 2 3" xfId="18418"/>
    <cellStyle name="Output 2 76 2 3 2" xfId="18419"/>
    <cellStyle name="Output 2 76 2 4" xfId="18420"/>
    <cellStyle name="Output 2 76 2 5" xfId="18421"/>
    <cellStyle name="Output 2 76 2 6" xfId="18422"/>
    <cellStyle name="Output 2 76 3" xfId="18423"/>
    <cellStyle name="Output 2 76 4" xfId="18424"/>
    <cellStyle name="Output 2 76 4 2" xfId="18425"/>
    <cellStyle name="Output 2 76 5" xfId="18426"/>
    <cellStyle name="Output 2 76 6" xfId="18427"/>
    <cellStyle name="Output 2 76 7" xfId="18428"/>
    <cellStyle name="Output 2 77" xfId="18429"/>
    <cellStyle name="Output 2 77 2" xfId="18430"/>
    <cellStyle name="Output 2 77 2 2" xfId="18431"/>
    <cellStyle name="Output 2 77 2 3" xfId="18432"/>
    <cellStyle name="Output 2 77 2 3 2" xfId="18433"/>
    <cellStyle name="Output 2 77 2 4" xfId="18434"/>
    <cellStyle name="Output 2 77 2 5" xfId="18435"/>
    <cellStyle name="Output 2 77 2 6" xfId="18436"/>
    <cellStyle name="Output 2 77 3" xfId="18437"/>
    <cellStyle name="Output 2 77 4" xfId="18438"/>
    <cellStyle name="Output 2 77 4 2" xfId="18439"/>
    <cellStyle name="Output 2 77 5" xfId="18440"/>
    <cellStyle name="Output 2 77 6" xfId="18441"/>
    <cellStyle name="Output 2 77 7" xfId="18442"/>
    <cellStyle name="Output 2 78" xfId="18443"/>
    <cellStyle name="Output 2 78 2" xfId="18444"/>
    <cellStyle name="Output 2 78 2 2" xfId="18445"/>
    <cellStyle name="Output 2 78 2 3" xfId="18446"/>
    <cellStyle name="Output 2 78 2 3 2" xfId="18447"/>
    <cellStyle name="Output 2 78 2 4" xfId="18448"/>
    <cellStyle name="Output 2 78 2 5" xfId="18449"/>
    <cellStyle name="Output 2 78 2 6" xfId="18450"/>
    <cellStyle name="Output 2 78 3" xfId="18451"/>
    <cellStyle name="Output 2 78 4" xfId="18452"/>
    <cellStyle name="Output 2 78 4 2" xfId="18453"/>
    <cellStyle name="Output 2 78 5" xfId="18454"/>
    <cellStyle name="Output 2 78 6" xfId="18455"/>
    <cellStyle name="Output 2 78 7" xfId="18456"/>
    <cellStyle name="Output 2 79" xfId="18457"/>
    <cellStyle name="Output 2 79 2" xfId="18458"/>
    <cellStyle name="Output 2 79 2 2" xfId="18459"/>
    <cellStyle name="Output 2 79 2 3" xfId="18460"/>
    <cellStyle name="Output 2 79 2 3 2" xfId="18461"/>
    <cellStyle name="Output 2 79 2 4" xfId="18462"/>
    <cellStyle name="Output 2 79 2 5" xfId="18463"/>
    <cellStyle name="Output 2 79 2 6" xfId="18464"/>
    <cellStyle name="Output 2 79 3" xfId="18465"/>
    <cellStyle name="Output 2 79 4" xfId="18466"/>
    <cellStyle name="Output 2 79 4 2" xfId="18467"/>
    <cellStyle name="Output 2 79 5" xfId="18468"/>
    <cellStyle name="Output 2 79 6" xfId="18469"/>
    <cellStyle name="Output 2 79 7" xfId="18470"/>
    <cellStyle name="Output 2 8" xfId="18471"/>
    <cellStyle name="Output 2 8 2" xfId="18472"/>
    <cellStyle name="Output 2 8 2 2" xfId="18473"/>
    <cellStyle name="Output 2 8 2 3" xfId="18474"/>
    <cellStyle name="Output 2 8 2 3 2" xfId="18475"/>
    <cellStyle name="Output 2 8 2 4" xfId="18476"/>
    <cellStyle name="Output 2 8 2 5" xfId="18477"/>
    <cellStyle name="Output 2 8 2 6" xfId="18478"/>
    <cellStyle name="Output 2 8 3" xfId="18479"/>
    <cellStyle name="Output 2 8 4" xfId="18480"/>
    <cellStyle name="Output 2 8 4 2" xfId="18481"/>
    <cellStyle name="Output 2 8 5" xfId="18482"/>
    <cellStyle name="Output 2 8 6" xfId="18483"/>
    <cellStyle name="Output 2 8 7" xfId="18484"/>
    <cellStyle name="Output 2 80" xfId="18485"/>
    <cellStyle name="Output 2 80 2" xfId="18486"/>
    <cellStyle name="Output 2 80 2 2" xfId="18487"/>
    <cellStyle name="Output 2 80 2 3" xfId="18488"/>
    <cellStyle name="Output 2 80 2 3 2" xfId="18489"/>
    <cellStyle name="Output 2 80 2 4" xfId="18490"/>
    <cellStyle name="Output 2 80 2 5" xfId="18491"/>
    <cellStyle name="Output 2 80 2 6" xfId="18492"/>
    <cellStyle name="Output 2 80 3" xfId="18493"/>
    <cellStyle name="Output 2 80 4" xfId="18494"/>
    <cellStyle name="Output 2 80 4 2" xfId="18495"/>
    <cellStyle name="Output 2 80 5" xfId="18496"/>
    <cellStyle name="Output 2 80 6" xfId="18497"/>
    <cellStyle name="Output 2 80 7" xfId="18498"/>
    <cellStyle name="Output 2 81" xfId="18499"/>
    <cellStyle name="Output 2 81 2" xfId="18500"/>
    <cellStyle name="Output 2 81 3" xfId="18501"/>
    <cellStyle name="Output 2 81 3 2" xfId="18502"/>
    <cellStyle name="Output 2 81 4" xfId="18503"/>
    <cellStyle name="Output 2 81 5" xfId="18504"/>
    <cellStyle name="Output 2 81 6" xfId="18505"/>
    <cellStyle name="Output 2 82" xfId="18506"/>
    <cellStyle name="Output 2 83" xfId="18507"/>
    <cellStyle name="Output 2 83 2" xfId="18508"/>
    <cellStyle name="Output 2 84" xfId="18509"/>
    <cellStyle name="Output 2 85" xfId="18510"/>
    <cellStyle name="Output 2 86" xfId="18511"/>
    <cellStyle name="Output 2 9" xfId="18512"/>
    <cellStyle name="Output 2 9 2" xfId="18513"/>
    <cellStyle name="Output 2 9 2 2" xfId="18514"/>
    <cellStyle name="Output 2 9 2 3" xfId="18515"/>
    <cellStyle name="Output 2 9 2 3 2" xfId="18516"/>
    <cellStyle name="Output 2 9 2 4" xfId="18517"/>
    <cellStyle name="Output 2 9 2 5" xfId="18518"/>
    <cellStyle name="Output 2 9 2 6" xfId="18519"/>
    <cellStyle name="Output 2 9 3" xfId="18520"/>
    <cellStyle name="Output 2 9 4" xfId="18521"/>
    <cellStyle name="Output 2 9 4 2" xfId="18522"/>
    <cellStyle name="Output 2 9 5" xfId="18523"/>
    <cellStyle name="Output 2 9 6" xfId="18524"/>
    <cellStyle name="Output 2 9 7" xfId="18525"/>
    <cellStyle name="Output 20" xfId="18526"/>
    <cellStyle name="Output 20 2" xfId="18527"/>
    <cellStyle name="Output 20 2 2" xfId="18528"/>
    <cellStyle name="Output 20 2 3" xfId="18529"/>
    <cellStyle name="Output 20 2 3 2" xfId="18530"/>
    <cellStyle name="Output 20 2 4" xfId="18531"/>
    <cellStyle name="Output 20 2 5" xfId="18532"/>
    <cellStyle name="Output 20 2 6" xfId="18533"/>
    <cellStyle name="Output 20 3" xfId="18534"/>
    <cellStyle name="Output 20 4" xfId="18535"/>
    <cellStyle name="Output 20 4 2" xfId="18536"/>
    <cellStyle name="Output 20 5" xfId="18537"/>
    <cellStyle name="Output 20 6" xfId="18538"/>
    <cellStyle name="Output 20 7" xfId="18539"/>
    <cellStyle name="Output 21" xfId="18540"/>
    <cellStyle name="Output 21 2" xfId="18541"/>
    <cellStyle name="Output 21 2 2" xfId="18542"/>
    <cellStyle name="Output 21 2 3" xfId="18543"/>
    <cellStyle name="Output 21 2 3 2" xfId="18544"/>
    <cellStyle name="Output 21 2 4" xfId="18545"/>
    <cellStyle name="Output 21 2 5" xfId="18546"/>
    <cellStyle name="Output 21 2 6" xfId="18547"/>
    <cellStyle name="Output 21 3" xfId="18548"/>
    <cellStyle name="Output 21 4" xfId="18549"/>
    <cellStyle name="Output 21 4 2" xfId="18550"/>
    <cellStyle name="Output 21 5" xfId="18551"/>
    <cellStyle name="Output 21 6" xfId="18552"/>
    <cellStyle name="Output 21 7" xfId="18553"/>
    <cellStyle name="Output 22" xfId="18554"/>
    <cellStyle name="Output 22 2" xfId="18555"/>
    <cellStyle name="Output 22 2 2" xfId="18556"/>
    <cellStyle name="Output 22 2 3" xfId="18557"/>
    <cellStyle name="Output 22 2 3 2" xfId="18558"/>
    <cellStyle name="Output 22 2 4" xfId="18559"/>
    <cellStyle name="Output 22 2 5" xfId="18560"/>
    <cellStyle name="Output 22 2 6" xfId="18561"/>
    <cellStyle name="Output 22 3" xfId="18562"/>
    <cellStyle name="Output 22 4" xfId="18563"/>
    <cellStyle name="Output 22 4 2" xfId="18564"/>
    <cellStyle name="Output 22 5" xfId="18565"/>
    <cellStyle name="Output 22 6" xfId="18566"/>
    <cellStyle name="Output 22 7" xfId="18567"/>
    <cellStyle name="Output 23" xfId="18568"/>
    <cellStyle name="Output 23 2" xfId="18569"/>
    <cellStyle name="Output 23 2 2" xfId="18570"/>
    <cellStyle name="Output 23 2 3" xfId="18571"/>
    <cellStyle name="Output 23 2 3 2" xfId="18572"/>
    <cellStyle name="Output 23 2 4" xfId="18573"/>
    <cellStyle name="Output 23 2 5" xfId="18574"/>
    <cellStyle name="Output 23 2 6" xfId="18575"/>
    <cellStyle name="Output 23 3" xfId="18576"/>
    <cellStyle name="Output 23 4" xfId="18577"/>
    <cellStyle name="Output 23 4 2" xfId="18578"/>
    <cellStyle name="Output 23 5" xfId="18579"/>
    <cellStyle name="Output 23 6" xfId="18580"/>
    <cellStyle name="Output 23 7" xfId="18581"/>
    <cellStyle name="Output 24" xfId="18582"/>
    <cellStyle name="Output 24 2" xfId="18583"/>
    <cellStyle name="Output 24 2 2" xfId="18584"/>
    <cellStyle name="Output 24 2 3" xfId="18585"/>
    <cellStyle name="Output 24 2 3 2" xfId="18586"/>
    <cellStyle name="Output 24 2 4" xfId="18587"/>
    <cellStyle name="Output 24 2 5" xfId="18588"/>
    <cellStyle name="Output 24 2 6" xfId="18589"/>
    <cellStyle name="Output 24 3" xfId="18590"/>
    <cellStyle name="Output 24 4" xfId="18591"/>
    <cellStyle name="Output 24 4 2" xfId="18592"/>
    <cellStyle name="Output 24 5" xfId="18593"/>
    <cellStyle name="Output 24 6" xfId="18594"/>
    <cellStyle name="Output 24 7" xfId="18595"/>
    <cellStyle name="Output 25" xfId="18596"/>
    <cellStyle name="Output 25 2" xfId="18597"/>
    <cellStyle name="Output 25 2 2" xfId="18598"/>
    <cellStyle name="Output 25 2 3" xfId="18599"/>
    <cellStyle name="Output 25 2 3 2" xfId="18600"/>
    <cellStyle name="Output 25 2 4" xfId="18601"/>
    <cellStyle name="Output 25 2 5" xfId="18602"/>
    <cellStyle name="Output 25 2 6" xfId="18603"/>
    <cellStyle name="Output 25 3" xfId="18604"/>
    <cellStyle name="Output 25 4" xfId="18605"/>
    <cellStyle name="Output 25 4 2" xfId="18606"/>
    <cellStyle name="Output 25 5" xfId="18607"/>
    <cellStyle name="Output 25 6" xfId="18608"/>
    <cellStyle name="Output 25 7" xfId="18609"/>
    <cellStyle name="Output 26" xfId="18610"/>
    <cellStyle name="Output 26 2" xfId="18611"/>
    <cellStyle name="Output 26 2 2" xfId="18612"/>
    <cellStyle name="Output 26 2 3" xfId="18613"/>
    <cellStyle name="Output 26 2 3 2" xfId="18614"/>
    <cellStyle name="Output 26 2 4" xfId="18615"/>
    <cellStyle name="Output 26 2 5" xfId="18616"/>
    <cellStyle name="Output 26 2 6" xfId="18617"/>
    <cellStyle name="Output 26 3" xfId="18618"/>
    <cellStyle name="Output 26 4" xfId="18619"/>
    <cellStyle name="Output 26 4 2" xfId="18620"/>
    <cellStyle name="Output 26 5" xfId="18621"/>
    <cellStyle name="Output 26 6" xfId="18622"/>
    <cellStyle name="Output 26 7" xfId="18623"/>
    <cellStyle name="Output 27" xfId="18624"/>
    <cellStyle name="Output 27 2" xfId="18625"/>
    <cellStyle name="Output 27 2 2" xfId="18626"/>
    <cellStyle name="Output 27 2 3" xfId="18627"/>
    <cellStyle name="Output 27 2 3 2" xfId="18628"/>
    <cellStyle name="Output 27 2 4" xfId="18629"/>
    <cellStyle name="Output 27 2 5" xfId="18630"/>
    <cellStyle name="Output 27 2 6" xfId="18631"/>
    <cellStyle name="Output 27 3" xfId="18632"/>
    <cellStyle name="Output 27 4" xfId="18633"/>
    <cellStyle name="Output 27 4 2" xfId="18634"/>
    <cellStyle name="Output 27 5" xfId="18635"/>
    <cellStyle name="Output 27 6" xfId="18636"/>
    <cellStyle name="Output 27 7" xfId="18637"/>
    <cellStyle name="Output 28" xfId="18638"/>
    <cellStyle name="Output 28 2" xfId="18639"/>
    <cellStyle name="Output 28 2 2" xfId="18640"/>
    <cellStyle name="Output 28 2 3" xfId="18641"/>
    <cellStyle name="Output 28 2 3 2" xfId="18642"/>
    <cellStyle name="Output 28 2 4" xfId="18643"/>
    <cellStyle name="Output 28 2 5" xfId="18644"/>
    <cellStyle name="Output 28 2 6" xfId="18645"/>
    <cellStyle name="Output 28 3" xfId="18646"/>
    <cellStyle name="Output 28 4" xfId="18647"/>
    <cellStyle name="Output 28 4 2" xfId="18648"/>
    <cellStyle name="Output 28 5" xfId="18649"/>
    <cellStyle name="Output 28 6" xfId="18650"/>
    <cellStyle name="Output 28 7" xfId="18651"/>
    <cellStyle name="Output 29" xfId="18652"/>
    <cellStyle name="Output 29 2" xfId="18653"/>
    <cellStyle name="Output 29 2 2" xfId="18654"/>
    <cellStyle name="Output 29 2 3" xfId="18655"/>
    <cellStyle name="Output 29 2 3 2" xfId="18656"/>
    <cellStyle name="Output 29 2 4" xfId="18657"/>
    <cellStyle name="Output 29 2 5" xfId="18658"/>
    <cellStyle name="Output 29 2 6" xfId="18659"/>
    <cellStyle name="Output 29 3" xfId="18660"/>
    <cellStyle name="Output 29 4" xfId="18661"/>
    <cellStyle name="Output 29 4 2" xfId="18662"/>
    <cellStyle name="Output 29 5" xfId="18663"/>
    <cellStyle name="Output 29 6" xfId="18664"/>
    <cellStyle name="Output 29 7" xfId="18665"/>
    <cellStyle name="Output 3" xfId="18666"/>
    <cellStyle name="Output 3 2" xfId="18667"/>
    <cellStyle name="Output 3 2 2" xfId="18668"/>
    <cellStyle name="Output 3 2 3" xfId="18669"/>
    <cellStyle name="Output 3 2 3 2" xfId="18670"/>
    <cellStyle name="Output 3 2 4" xfId="18671"/>
    <cellStyle name="Output 3 2 5" xfId="18672"/>
    <cellStyle name="Output 3 2 6" xfId="18673"/>
    <cellStyle name="Output 3 3" xfId="18674"/>
    <cellStyle name="Output 3 4" xfId="18675"/>
    <cellStyle name="Output 3 4 2" xfId="18676"/>
    <cellStyle name="Output 3 5" xfId="18677"/>
    <cellStyle name="Output 3 6" xfId="18678"/>
    <cellStyle name="Output 3 7" xfId="18679"/>
    <cellStyle name="Output 30" xfId="18680"/>
    <cellStyle name="Output 30 2" xfId="18681"/>
    <cellStyle name="Output 30 2 2" xfId="18682"/>
    <cellStyle name="Output 30 2 3" xfId="18683"/>
    <cellStyle name="Output 30 2 3 2" xfId="18684"/>
    <cellStyle name="Output 30 2 4" xfId="18685"/>
    <cellStyle name="Output 30 2 5" xfId="18686"/>
    <cellStyle name="Output 30 2 6" xfId="18687"/>
    <cellStyle name="Output 30 3" xfId="18688"/>
    <cellStyle name="Output 30 4" xfId="18689"/>
    <cellStyle name="Output 30 4 2" xfId="18690"/>
    <cellStyle name="Output 30 5" xfId="18691"/>
    <cellStyle name="Output 30 6" xfId="18692"/>
    <cellStyle name="Output 30 7" xfId="18693"/>
    <cellStyle name="Output 31" xfId="18694"/>
    <cellStyle name="Output 31 2" xfId="18695"/>
    <cellStyle name="Output 31 3" xfId="18696"/>
    <cellStyle name="Output 31 3 2" xfId="18697"/>
    <cellStyle name="Output 31 4" xfId="18698"/>
    <cellStyle name="Output 31 5" xfId="18699"/>
    <cellStyle name="Output 31 6" xfId="18700"/>
    <cellStyle name="Output 32" xfId="18701"/>
    <cellStyle name="Output 33" xfId="18702"/>
    <cellStyle name="Output 33 2" xfId="18703"/>
    <cellStyle name="Output 34" xfId="18704"/>
    <cellStyle name="Output 35" xfId="18705"/>
    <cellStyle name="Output 36" xfId="18706"/>
    <cellStyle name="Output 4" xfId="18707"/>
    <cellStyle name="Output 4 2" xfId="18708"/>
    <cellStyle name="Output 4 2 2" xfId="18709"/>
    <cellStyle name="Output 4 2 3" xfId="18710"/>
    <cellStyle name="Output 4 2 3 2" xfId="18711"/>
    <cellStyle name="Output 4 2 4" xfId="18712"/>
    <cellStyle name="Output 4 2 5" xfId="18713"/>
    <cellStyle name="Output 4 2 6" xfId="18714"/>
    <cellStyle name="Output 4 3" xfId="18715"/>
    <cellStyle name="Output 4 4" xfId="18716"/>
    <cellStyle name="Output 4 4 2" xfId="18717"/>
    <cellStyle name="Output 4 5" xfId="18718"/>
    <cellStyle name="Output 4 6" xfId="18719"/>
    <cellStyle name="Output 4 7" xfId="18720"/>
    <cellStyle name="Output 5" xfId="18721"/>
    <cellStyle name="Output 5 2" xfId="18722"/>
    <cellStyle name="Output 5 2 2" xfId="18723"/>
    <cellStyle name="Output 5 2 3" xfId="18724"/>
    <cellStyle name="Output 5 2 3 2" xfId="18725"/>
    <cellStyle name="Output 5 2 4" xfId="18726"/>
    <cellStyle name="Output 5 2 5" xfId="18727"/>
    <cellStyle name="Output 5 2 6" xfId="18728"/>
    <cellStyle name="Output 5 3" xfId="18729"/>
    <cellStyle name="Output 5 4" xfId="18730"/>
    <cellStyle name="Output 5 4 2" xfId="18731"/>
    <cellStyle name="Output 5 5" xfId="18732"/>
    <cellStyle name="Output 5 6" xfId="18733"/>
    <cellStyle name="Output 5 7" xfId="18734"/>
    <cellStyle name="Output 6" xfId="18735"/>
    <cellStyle name="Output 6 2" xfId="18736"/>
    <cellStyle name="Output 6 2 2" xfId="18737"/>
    <cellStyle name="Output 6 2 3" xfId="18738"/>
    <cellStyle name="Output 6 2 3 2" xfId="18739"/>
    <cellStyle name="Output 6 2 4" xfId="18740"/>
    <cellStyle name="Output 6 2 5" xfId="18741"/>
    <cellStyle name="Output 6 2 6" xfId="18742"/>
    <cellStyle name="Output 6 3" xfId="18743"/>
    <cellStyle name="Output 6 4" xfId="18744"/>
    <cellStyle name="Output 6 4 2" xfId="18745"/>
    <cellStyle name="Output 6 5" xfId="18746"/>
    <cellStyle name="Output 6 6" xfId="18747"/>
    <cellStyle name="Output 6 7" xfId="18748"/>
    <cellStyle name="Output 7" xfId="18749"/>
    <cellStyle name="Output 7 2" xfId="18750"/>
    <cellStyle name="Output 7 2 2" xfId="18751"/>
    <cellStyle name="Output 7 2 3" xfId="18752"/>
    <cellStyle name="Output 7 2 3 2" xfId="18753"/>
    <cellStyle name="Output 7 2 4" xfId="18754"/>
    <cellStyle name="Output 7 2 5" xfId="18755"/>
    <cellStyle name="Output 7 2 6" xfId="18756"/>
    <cellStyle name="Output 7 3" xfId="18757"/>
    <cellStyle name="Output 7 4" xfId="18758"/>
    <cellStyle name="Output 7 4 2" xfId="18759"/>
    <cellStyle name="Output 7 5" xfId="18760"/>
    <cellStyle name="Output 7 6" xfId="18761"/>
    <cellStyle name="Output 7 7" xfId="18762"/>
    <cellStyle name="Output 8" xfId="18763"/>
    <cellStyle name="Output 8 2" xfId="18764"/>
    <cellStyle name="Output 8 2 2" xfId="18765"/>
    <cellStyle name="Output 8 2 3" xfId="18766"/>
    <cellStyle name="Output 8 2 3 2" xfId="18767"/>
    <cellStyle name="Output 8 2 4" xfId="18768"/>
    <cellStyle name="Output 8 2 5" xfId="18769"/>
    <cellStyle name="Output 8 2 6" xfId="18770"/>
    <cellStyle name="Output 8 3" xfId="18771"/>
    <cellStyle name="Output 8 4" xfId="18772"/>
    <cellStyle name="Output 8 4 2" xfId="18773"/>
    <cellStyle name="Output 8 5" xfId="18774"/>
    <cellStyle name="Output 8 6" xfId="18775"/>
    <cellStyle name="Output 8 7" xfId="18776"/>
    <cellStyle name="Output 9" xfId="18777"/>
    <cellStyle name="Output 9 2" xfId="18778"/>
    <cellStyle name="Output 9 2 2" xfId="18779"/>
    <cellStyle name="Output 9 2 3" xfId="18780"/>
    <cellStyle name="Output 9 2 3 2" xfId="18781"/>
    <cellStyle name="Output 9 2 4" xfId="18782"/>
    <cellStyle name="Output 9 2 5" xfId="18783"/>
    <cellStyle name="Output 9 2 6" xfId="18784"/>
    <cellStyle name="Output 9 3" xfId="18785"/>
    <cellStyle name="Output 9 4" xfId="18786"/>
    <cellStyle name="Output 9 4 2" xfId="18787"/>
    <cellStyle name="Output 9 5" xfId="18788"/>
    <cellStyle name="Output 9 6" xfId="18789"/>
    <cellStyle name="Output 9 7" xfId="18790"/>
    <cellStyle name="Percent 2" xfId="18791"/>
    <cellStyle name="Percent 2 2" xfId="18792"/>
    <cellStyle name="Percent 3" xfId="18793"/>
    <cellStyle name="Percent 3 2" xfId="18794"/>
    <cellStyle name="Percent 3 3" xfId="18795"/>
    <cellStyle name="Percent 3 3 2" xfId="18796"/>
    <cellStyle name="Percent 3 4" xfId="18797"/>
    <cellStyle name="Procent 10" xfId="18798"/>
    <cellStyle name="Procent 11" xfId="18799"/>
    <cellStyle name="Procent 12" xfId="18800"/>
    <cellStyle name="Procent 12 2" xfId="18801"/>
    <cellStyle name="Procent 13" xfId="18802"/>
    <cellStyle name="Procent 13 2" xfId="18803"/>
    <cellStyle name="Procent 14" xfId="18804"/>
    <cellStyle name="Procent 16" xfId="3"/>
    <cellStyle name="Procent 2" xfId="18805"/>
    <cellStyle name="Procent 2 2" xfId="18806"/>
    <cellStyle name="Procent 2 2 2" xfId="18807"/>
    <cellStyle name="Procent 2 2 3" xfId="18808"/>
    <cellStyle name="Procent 2 2 4" xfId="18809"/>
    <cellStyle name="Procent 2 2 4 2" xfId="18810"/>
    <cellStyle name="Procent 3" xfId="18811"/>
    <cellStyle name="Procent 4" xfId="18812"/>
    <cellStyle name="Procent 4 2" xfId="18813"/>
    <cellStyle name="Procent 4 3" xfId="18814"/>
    <cellStyle name="Procent 4 3 10" xfId="18815"/>
    <cellStyle name="Procent 4 3 10 2" xfId="18816"/>
    <cellStyle name="Procent 4 3 10 2 2" xfId="18817"/>
    <cellStyle name="Procent 4 3 10 2 2 2" xfId="18818"/>
    <cellStyle name="Procent 4 3 10 2 3" xfId="18819"/>
    <cellStyle name="Procent 4 3 10 3" xfId="18820"/>
    <cellStyle name="Procent 4 3 10 3 2" xfId="18821"/>
    <cellStyle name="Procent 4 3 10 4" xfId="18822"/>
    <cellStyle name="Procent 4 3 11" xfId="18823"/>
    <cellStyle name="Procent 4 3 11 2" xfId="18824"/>
    <cellStyle name="Procent 4 3 11 2 2" xfId="18825"/>
    <cellStyle name="Procent 4 3 11 3" xfId="18826"/>
    <cellStyle name="Procent 4 3 12" xfId="18827"/>
    <cellStyle name="Procent 4 3 12 2" xfId="18828"/>
    <cellStyle name="Procent 4 3 12 2 2" xfId="18829"/>
    <cellStyle name="Procent 4 3 12 3" xfId="18830"/>
    <cellStyle name="Procent 4 3 13" xfId="18831"/>
    <cellStyle name="Procent 4 3 13 2" xfId="18832"/>
    <cellStyle name="Procent 4 3 14" xfId="18833"/>
    <cellStyle name="Procent 4 3 2" xfId="18834"/>
    <cellStyle name="Procent 4 3 2 10" xfId="18835"/>
    <cellStyle name="Procent 4 3 2 10 2" xfId="18836"/>
    <cellStyle name="Procent 4 3 2 10 2 2" xfId="18837"/>
    <cellStyle name="Procent 4 3 2 10 3" xfId="18838"/>
    <cellStyle name="Procent 4 3 2 11" xfId="18839"/>
    <cellStyle name="Procent 4 3 2 11 2" xfId="18840"/>
    <cellStyle name="Procent 4 3 2 12" xfId="18841"/>
    <cellStyle name="Procent 4 3 2 2" xfId="18842"/>
    <cellStyle name="Procent 4 3 2 2 2" xfId="18843"/>
    <cellStyle name="Procent 4 3 2 2 2 2" xfId="18844"/>
    <cellStyle name="Procent 4 3 2 2 2 2 2" xfId="18845"/>
    <cellStyle name="Procent 4 3 2 2 2 2 2 2" xfId="18846"/>
    <cellStyle name="Procent 4 3 2 2 2 2 2 2 2" xfId="18847"/>
    <cellStyle name="Procent 4 3 2 2 2 2 2 2 2 2" xfId="18848"/>
    <cellStyle name="Procent 4 3 2 2 2 2 2 2 2 2 2" xfId="18849"/>
    <cellStyle name="Procent 4 3 2 2 2 2 2 2 2 3" xfId="18850"/>
    <cellStyle name="Procent 4 3 2 2 2 2 2 2 3" xfId="18851"/>
    <cellStyle name="Procent 4 3 2 2 2 2 2 2 3 2" xfId="18852"/>
    <cellStyle name="Procent 4 3 2 2 2 2 2 2 4" xfId="18853"/>
    <cellStyle name="Procent 4 3 2 2 2 2 2 3" xfId="18854"/>
    <cellStyle name="Procent 4 3 2 2 2 2 2 3 2" xfId="18855"/>
    <cellStyle name="Procent 4 3 2 2 2 2 2 3 2 2" xfId="18856"/>
    <cellStyle name="Procent 4 3 2 2 2 2 2 3 3" xfId="18857"/>
    <cellStyle name="Procent 4 3 2 2 2 2 2 4" xfId="18858"/>
    <cellStyle name="Procent 4 3 2 2 2 2 2 4 2" xfId="18859"/>
    <cellStyle name="Procent 4 3 2 2 2 2 2 4 2 2" xfId="18860"/>
    <cellStyle name="Procent 4 3 2 2 2 2 2 4 3" xfId="18861"/>
    <cellStyle name="Procent 4 3 2 2 2 2 2 5" xfId="18862"/>
    <cellStyle name="Procent 4 3 2 2 2 2 2 5 2" xfId="18863"/>
    <cellStyle name="Procent 4 3 2 2 2 2 2 6" xfId="18864"/>
    <cellStyle name="Procent 4 3 2 2 2 2 3" xfId="18865"/>
    <cellStyle name="Procent 4 3 2 2 2 2 3 2" xfId="18866"/>
    <cellStyle name="Procent 4 3 2 2 2 2 3 2 2" xfId="18867"/>
    <cellStyle name="Procent 4 3 2 2 2 2 3 2 2 2" xfId="18868"/>
    <cellStyle name="Procent 4 3 2 2 2 2 3 2 3" xfId="18869"/>
    <cellStyle name="Procent 4 3 2 2 2 2 3 3" xfId="18870"/>
    <cellStyle name="Procent 4 3 2 2 2 2 3 3 2" xfId="18871"/>
    <cellStyle name="Procent 4 3 2 2 2 2 3 4" xfId="18872"/>
    <cellStyle name="Procent 4 3 2 2 2 2 4" xfId="18873"/>
    <cellStyle name="Procent 4 3 2 2 2 2 4 2" xfId="18874"/>
    <cellStyle name="Procent 4 3 2 2 2 2 4 2 2" xfId="18875"/>
    <cellStyle name="Procent 4 3 2 2 2 2 4 3" xfId="18876"/>
    <cellStyle name="Procent 4 3 2 2 2 2 5" xfId="18877"/>
    <cellStyle name="Procent 4 3 2 2 2 2 5 2" xfId="18878"/>
    <cellStyle name="Procent 4 3 2 2 2 2 5 2 2" xfId="18879"/>
    <cellStyle name="Procent 4 3 2 2 2 2 5 3" xfId="18880"/>
    <cellStyle name="Procent 4 3 2 2 2 2 6" xfId="18881"/>
    <cellStyle name="Procent 4 3 2 2 2 2 6 2" xfId="18882"/>
    <cellStyle name="Procent 4 3 2 2 2 2 7" xfId="18883"/>
    <cellStyle name="Procent 4 3 2 2 2 3" xfId="18884"/>
    <cellStyle name="Procent 4 3 2 2 2 3 2" xfId="18885"/>
    <cellStyle name="Procent 4 3 2 2 2 3 2 2" xfId="18886"/>
    <cellStyle name="Procent 4 3 2 2 2 3 2 2 2" xfId="18887"/>
    <cellStyle name="Procent 4 3 2 2 2 3 2 2 2 2" xfId="18888"/>
    <cellStyle name="Procent 4 3 2 2 2 3 2 2 3" xfId="18889"/>
    <cellStyle name="Procent 4 3 2 2 2 3 2 3" xfId="18890"/>
    <cellStyle name="Procent 4 3 2 2 2 3 2 3 2" xfId="18891"/>
    <cellStyle name="Procent 4 3 2 2 2 3 2 4" xfId="18892"/>
    <cellStyle name="Procent 4 3 2 2 2 3 3" xfId="18893"/>
    <cellStyle name="Procent 4 3 2 2 2 3 3 2" xfId="18894"/>
    <cellStyle name="Procent 4 3 2 2 2 3 3 2 2" xfId="18895"/>
    <cellStyle name="Procent 4 3 2 2 2 3 3 3" xfId="18896"/>
    <cellStyle name="Procent 4 3 2 2 2 3 4" xfId="18897"/>
    <cellStyle name="Procent 4 3 2 2 2 3 4 2" xfId="18898"/>
    <cellStyle name="Procent 4 3 2 2 2 3 4 2 2" xfId="18899"/>
    <cellStyle name="Procent 4 3 2 2 2 3 4 3" xfId="18900"/>
    <cellStyle name="Procent 4 3 2 2 2 3 5" xfId="18901"/>
    <cellStyle name="Procent 4 3 2 2 2 3 5 2" xfId="18902"/>
    <cellStyle name="Procent 4 3 2 2 2 3 6" xfId="18903"/>
    <cellStyle name="Procent 4 3 2 2 2 4" xfId="18904"/>
    <cellStyle name="Procent 4 3 2 2 2 4 2" xfId="18905"/>
    <cellStyle name="Procent 4 3 2 2 2 4 2 2" xfId="18906"/>
    <cellStyle name="Procent 4 3 2 2 2 4 2 2 2" xfId="18907"/>
    <cellStyle name="Procent 4 3 2 2 2 4 2 3" xfId="18908"/>
    <cellStyle name="Procent 4 3 2 2 2 4 3" xfId="18909"/>
    <cellStyle name="Procent 4 3 2 2 2 4 3 2" xfId="18910"/>
    <cellStyle name="Procent 4 3 2 2 2 4 4" xfId="18911"/>
    <cellStyle name="Procent 4 3 2 2 2 5" xfId="18912"/>
    <cellStyle name="Procent 4 3 2 2 2 5 2" xfId="18913"/>
    <cellStyle name="Procent 4 3 2 2 2 5 2 2" xfId="18914"/>
    <cellStyle name="Procent 4 3 2 2 2 5 3" xfId="18915"/>
    <cellStyle name="Procent 4 3 2 2 2 6" xfId="18916"/>
    <cellStyle name="Procent 4 3 2 2 2 6 2" xfId="18917"/>
    <cellStyle name="Procent 4 3 2 2 2 6 2 2" xfId="18918"/>
    <cellStyle name="Procent 4 3 2 2 2 6 3" xfId="18919"/>
    <cellStyle name="Procent 4 3 2 2 2 7" xfId="18920"/>
    <cellStyle name="Procent 4 3 2 2 2 7 2" xfId="18921"/>
    <cellStyle name="Procent 4 3 2 2 2 8" xfId="18922"/>
    <cellStyle name="Procent 4 3 2 2 3" xfId="18923"/>
    <cellStyle name="Procent 4 3 2 2 3 2" xfId="18924"/>
    <cellStyle name="Procent 4 3 2 2 3 2 2" xfId="18925"/>
    <cellStyle name="Procent 4 3 2 2 3 2 2 2" xfId="18926"/>
    <cellStyle name="Procent 4 3 2 2 3 2 2 2 2" xfId="18927"/>
    <cellStyle name="Procent 4 3 2 2 3 2 2 2 2 2" xfId="18928"/>
    <cellStyle name="Procent 4 3 2 2 3 2 2 2 3" xfId="18929"/>
    <cellStyle name="Procent 4 3 2 2 3 2 2 3" xfId="18930"/>
    <cellStyle name="Procent 4 3 2 2 3 2 2 3 2" xfId="18931"/>
    <cellStyle name="Procent 4 3 2 2 3 2 2 4" xfId="18932"/>
    <cellStyle name="Procent 4 3 2 2 3 2 3" xfId="18933"/>
    <cellStyle name="Procent 4 3 2 2 3 2 3 2" xfId="18934"/>
    <cellStyle name="Procent 4 3 2 2 3 2 3 2 2" xfId="18935"/>
    <cellStyle name="Procent 4 3 2 2 3 2 3 3" xfId="18936"/>
    <cellStyle name="Procent 4 3 2 2 3 2 4" xfId="18937"/>
    <cellStyle name="Procent 4 3 2 2 3 2 4 2" xfId="18938"/>
    <cellStyle name="Procent 4 3 2 2 3 2 4 2 2" xfId="18939"/>
    <cellStyle name="Procent 4 3 2 2 3 2 4 3" xfId="18940"/>
    <cellStyle name="Procent 4 3 2 2 3 2 5" xfId="18941"/>
    <cellStyle name="Procent 4 3 2 2 3 2 5 2" xfId="18942"/>
    <cellStyle name="Procent 4 3 2 2 3 2 6" xfId="18943"/>
    <cellStyle name="Procent 4 3 2 2 3 3" xfId="18944"/>
    <cellStyle name="Procent 4 3 2 2 3 3 2" xfId="18945"/>
    <cellStyle name="Procent 4 3 2 2 3 3 2 2" xfId="18946"/>
    <cellStyle name="Procent 4 3 2 2 3 3 2 2 2" xfId="18947"/>
    <cellStyle name="Procent 4 3 2 2 3 3 2 3" xfId="18948"/>
    <cellStyle name="Procent 4 3 2 2 3 3 3" xfId="18949"/>
    <cellStyle name="Procent 4 3 2 2 3 3 3 2" xfId="18950"/>
    <cellStyle name="Procent 4 3 2 2 3 3 4" xfId="18951"/>
    <cellStyle name="Procent 4 3 2 2 3 4" xfId="18952"/>
    <cellStyle name="Procent 4 3 2 2 3 4 2" xfId="18953"/>
    <cellStyle name="Procent 4 3 2 2 3 4 2 2" xfId="18954"/>
    <cellStyle name="Procent 4 3 2 2 3 4 3" xfId="18955"/>
    <cellStyle name="Procent 4 3 2 2 3 5" xfId="18956"/>
    <cellStyle name="Procent 4 3 2 2 3 5 2" xfId="18957"/>
    <cellStyle name="Procent 4 3 2 2 3 5 2 2" xfId="18958"/>
    <cellStyle name="Procent 4 3 2 2 3 5 3" xfId="18959"/>
    <cellStyle name="Procent 4 3 2 2 3 6" xfId="18960"/>
    <cellStyle name="Procent 4 3 2 2 3 6 2" xfId="18961"/>
    <cellStyle name="Procent 4 3 2 2 3 7" xfId="18962"/>
    <cellStyle name="Procent 4 3 2 2 4" xfId="18963"/>
    <cellStyle name="Procent 4 3 2 2 4 2" xfId="18964"/>
    <cellStyle name="Procent 4 3 2 2 4 2 2" xfId="18965"/>
    <cellStyle name="Procent 4 3 2 2 4 2 2 2" xfId="18966"/>
    <cellStyle name="Procent 4 3 2 2 4 2 2 2 2" xfId="18967"/>
    <cellStyle name="Procent 4 3 2 2 4 2 2 3" xfId="18968"/>
    <cellStyle name="Procent 4 3 2 2 4 2 3" xfId="18969"/>
    <cellStyle name="Procent 4 3 2 2 4 2 3 2" xfId="18970"/>
    <cellStyle name="Procent 4 3 2 2 4 2 4" xfId="18971"/>
    <cellStyle name="Procent 4 3 2 2 4 3" xfId="18972"/>
    <cellStyle name="Procent 4 3 2 2 4 3 2" xfId="18973"/>
    <cellStyle name="Procent 4 3 2 2 4 3 2 2" xfId="18974"/>
    <cellStyle name="Procent 4 3 2 2 4 3 3" xfId="18975"/>
    <cellStyle name="Procent 4 3 2 2 4 4" xfId="18976"/>
    <cellStyle name="Procent 4 3 2 2 4 4 2" xfId="18977"/>
    <cellStyle name="Procent 4 3 2 2 4 4 2 2" xfId="18978"/>
    <cellStyle name="Procent 4 3 2 2 4 4 3" xfId="18979"/>
    <cellStyle name="Procent 4 3 2 2 4 5" xfId="18980"/>
    <cellStyle name="Procent 4 3 2 2 4 5 2" xfId="18981"/>
    <cellStyle name="Procent 4 3 2 2 4 6" xfId="18982"/>
    <cellStyle name="Procent 4 3 2 2 5" xfId="18983"/>
    <cellStyle name="Procent 4 3 2 2 5 2" xfId="18984"/>
    <cellStyle name="Procent 4 3 2 2 5 2 2" xfId="18985"/>
    <cellStyle name="Procent 4 3 2 2 5 2 2 2" xfId="18986"/>
    <cellStyle name="Procent 4 3 2 2 5 2 3" xfId="18987"/>
    <cellStyle name="Procent 4 3 2 2 5 3" xfId="18988"/>
    <cellStyle name="Procent 4 3 2 2 5 3 2" xfId="18989"/>
    <cellStyle name="Procent 4 3 2 2 5 4" xfId="18990"/>
    <cellStyle name="Procent 4 3 2 2 6" xfId="18991"/>
    <cellStyle name="Procent 4 3 2 2 6 2" xfId="18992"/>
    <cellStyle name="Procent 4 3 2 2 6 2 2" xfId="18993"/>
    <cellStyle name="Procent 4 3 2 2 6 3" xfId="18994"/>
    <cellStyle name="Procent 4 3 2 2 7" xfId="18995"/>
    <cellStyle name="Procent 4 3 2 2 7 2" xfId="18996"/>
    <cellStyle name="Procent 4 3 2 2 7 2 2" xfId="18997"/>
    <cellStyle name="Procent 4 3 2 2 7 3" xfId="18998"/>
    <cellStyle name="Procent 4 3 2 2 8" xfId="18999"/>
    <cellStyle name="Procent 4 3 2 2 8 2" xfId="19000"/>
    <cellStyle name="Procent 4 3 2 2 9" xfId="19001"/>
    <cellStyle name="Procent 4 3 2 3" xfId="19002"/>
    <cellStyle name="Procent 4 3 2 3 2" xfId="19003"/>
    <cellStyle name="Procent 4 3 2 3 2 2" xfId="19004"/>
    <cellStyle name="Procent 4 3 2 3 2 2 2" xfId="19005"/>
    <cellStyle name="Procent 4 3 2 3 2 2 2 2" xfId="19006"/>
    <cellStyle name="Procent 4 3 2 3 2 2 2 2 2" xfId="19007"/>
    <cellStyle name="Procent 4 3 2 3 2 2 2 2 2 2" xfId="19008"/>
    <cellStyle name="Procent 4 3 2 3 2 2 2 2 2 2 2" xfId="19009"/>
    <cellStyle name="Procent 4 3 2 3 2 2 2 2 2 3" xfId="19010"/>
    <cellStyle name="Procent 4 3 2 3 2 2 2 2 3" xfId="19011"/>
    <cellStyle name="Procent 4 3 2 3 2 2 2 2 3 2" xfId="19012"/>
    <cellStyle name="Procent 4 3 2 3 2 2 2 2 4" xfId="19013"/>
    <cellStyle name="Procent 4 3 2 3 2 2 2 3" xfId="19014"/>
    <cellStyle name="Procent 4 3 2 3 2 2 2 3 2" xfId="19015"/>
    <cellStyle name="Procent 4 3 2 3 2 2 2 3 2 2" xfId="19016"/>
    <cellStyle name="Procent 4 3 2 3 2 2 2 3 3" xfId="19017"/>
    <cellStyle name="Procent 4 3 2 3 2 2 2 4" xfId="19018"/>
    <cellStyle name="Procent 4 3 2 3 2 2 2 4 2" xfId="19019"/>
    <cellStyle name="Procent 4 3 2 3 2 2 2 4 2 2" xfId="19020"/>
    <cellStyle name="Procent 4 3 2 3 2 2 2 4 3" xfId="19021"/>
    <cellStyle name="Procent 4 3 2 3 2 2 2 5" xfId="19022"/>
    <cellStyle name="Procent 4 3 2 3 2 2 2 5 2" xfId="19023"/>
    <cellStyle name="Procent 4 3 2 3 2 2 2 6" xfId="19024"/>
    <cellStyle name="Procent 4 3 2 3 2 2 3" xfId="19025"/>
    <cellStyle name="Procent 4 3 2 3 2 2 3 2" xfId="19026"/>
    <cellStyle name="Procent 4 3 2 3 2 2 3 2 2" xfId="19027"/>
    <cellStyle name="Procent 4 3 2 3 2 2 3 2 2 2" xfId="19028"/>
    <cellStyle name="Procent 4 3 2 3 2 2 3 2 3" xfId="19029"/>
    <cellStyle name="Procent 4 3 2 3 2 2 3 3" xfId="19030"/>
    <cellStyle name="Procent 4 3 2 3 2 2 3 3 2" xfId="19031"/>
    <cellStyle name="Procent 4 3 2 3 2 2 3 4" xfId="19032"/>
    <cellStyle name="Procent 4 3 2 3 2 2 4" xfId="19033"/>
    <cellStyle name="Procent 4 3 2 3 2 2 4 2" xfId="19034"/>
    <cellStyle name="Procent 4 3 2 3 2 2 4 2 2" xfId="19035"/>
    <cellStyle name="Procent 4 3 2 3 2 2 4 3" xfId="19036"/>
    <cellStyle name="Procent 4 3 2 3 2 2 5" xfId="19037"/>
    <cellStyle name="Procent 4 3 2 3 2 2 5 2" xfId="19038"/>
    <cellStyle name="Procent 4 3 2 3 2 2 5 2 2" xfId="19039"/>
    <cellStyle name="Procent 4 3 2 3 2 2 5 3" xfId="19040"/>
    <cellStyle name="Procent 4 3 2 3 2 2 6" xfId="19041"/>
    <cellStyle name="Procent 4 3 2 3 2 2 6 2" xfId="19042"/>
    <cellStyle name="Procent 4 3 2 3 2 2 7" xfId="19043"/>
    <cellStyle name="Procent 4 3 2 3 2 3" xfId="19044"/>
    <cellStyle name="Procent 4 3 2 3 2 3 2" xfId="19045"/>
    <cellStyle name="Procent 4 3 2 3 2 3 2 2" xfId="19046"/>
    <cellStyle name="Procent 4 3 2 3 2 3 2 2 2" xfId="19047"/>
    <cellStyle name="Procent 4 3 2 3 2 3 2 2 2 2" xfId="19048"/>
    <cellStyle name="Procent 4 3 2 3 2 3 2 2 3" xfId="19049"/>
    <cellStyle name="Procent 4 3 2 3 2 3 2 3" xfId="19050"/>
    <cellStyle name="Procent 4 3 2 3 2 3 2 3 2" xfId="19051"/>
    <cellStyle name="Procent 4 3 2 3 2 3 2 4" xfId="19052"/>
    <cellStyle name="Procent 4 3 2 3 2 3 3" xfId="19053"/>
    <cellStyle name="Procent 4 3 2 3 2 3 3 2" xfId="19054"/>
    <cellStyle name="Procent 4 3 2 3 2 3 3 2 2" xfId="19055"/>
    <cellStyle name="Procent 4 3 2 3 2 3 3 3" xfId="19056"/>
    <cellStyle name="Procent 4 3 2 3 2 3 4" xfId="19057"/>
    <cellStyle name="Procent 4 3 2 3 2 3 4 2" xfId="19058"/>
    <cellStyle name="Procent 4 3 2 3 2 3 4 2 2" xfId="19059"/>
    <cellStyle name="Procent 4 3 2 3 2 3 4 3" xfId="19060"/>
    <cellStyle name="Procent 4 3 2 3 2 3 5" xfId="19061"/>
    <cellStyle name="Procent 4 3 2 3 2 3 5 2" xfId="19062"/>
    <cellStyle name="Procent 4 3 2 3 2 3 6" xfId="19063"/>
    <cellStyle name="Procent 4 3 2 3 2 4" xfId="19064"/>
    <cellStyle name="Procent 4 3 2 3 2 4 2" xfId="19065"/>
    <cellStyle name="Procent 4 3 2 3 2 4 2 2" xfId="19066"/>
    <cellStyle name="Procent 4 3 2 3 2 4 2 2 2" xfId="19067"/>
    <cellStyle name="Procent 4 3 2 3 2 4 2 3" xfId="19068"/>
    <cellStyle name="Procent 4 3 2 3 2 4 3" xfId="19069"/>
    <cellStyle name="Procent 4 3 2 3 2 4 3 2" xfId="19070"/>
    <cellStyle name="Procent 4 3 2 3 2 4 4" xfId="19071"/>
    <cellStyle name="Procent 4 3 2 3 2 5" xfId="19072"/>
    <cellStyle name="Procent 4 3 2 3 2 5 2" xfId="19073"/>
    <cellStyle name="Procent 4 3 2 3 2 5 2 2" xfId="19074"/>
    <cellStyle name="Procent 4 3 2 3 2 5 3" xfId="19075"/>
    <cellStyle name="Procent 4 3 2 3 2 6" xfId="19076"/>
    <cellStyle name="Procent 4 3 2 3 2 6 2" xfId="19077"/>
    <cellStyle name="Procent 4 3 2 3 2 6 2 2" xfId="19078"/>
    <cellStyle name="Procent 4 3 2 3 2 6 3" xfId="19079"/>
    <cellStyle name="Procent 4 3 2 3 2 7" xfId="19080"/>
    <cellStyle name="Procent 4 3 2 3 2 7 2" xfId="19081"/>
    <cellStyle name="Procent 4 3 2 3 2 8" xfId="19082"/>
    <cellStyle name="Procent 4 3 2 3 3" xfId="19083"/>
    <cellStyle name="Procent 4 3 2 3 3 2" xfId="19084"/>
    <cellStyle name="Procent 4 3 2 3 3 2 2" xfId="19085"/>
    <cellStyle name="Procent 4 3 2 3 3 2 2 2" xfId="19086"/>
    <cellStyle name="Procent 4 3 2 3 3 2 2 2 2" xfId="19087"/>
    <cellStyle name="Procent 4 3 2 3 3 2 2 2 2 2" xfId="19088"/>
    <cellStyle name="Procent 4 3 2 3 3 2 2 2 3" xfId="19089"/>
    <cellStyle name="Procent 4 3 2 3 3 2 2 3" xfId="19090"/>
    <cellStyle name="Procent 4 3 2 3 3 2 2 3 2" xfId="19091"/>
    <cellStyle name="Procent 4 3 2 3 3 2 2 4" xfId="19092"/>
    <cellStyle name="Procent 4 3 2 3 3 2 3" xfId="19093"/>
    <cellStyle name="Procent 4 3 2 3 3 2 3 2" xfId="19094"/>
    <cellStyle name="Procent 4 3 2 3 3 2 3 2 2" xfId="19095"/>
    <cellStyle name="Procent 4 3 2 3 3 2 3 3" xfId="19096"/>
    <cellStyle name="Procent 4 3 2 3 3 2 4" xfId="19097"/>
    <cellStyle name="Procent 4 3 2 3 3 2 4 2" xfId="19098"/>
    <cellStyle name="Procent 4 3 2 3 3 2 4 2 2" xfId="19099"/>
    <cellStyle name="Procent 4 3 2 3 3 2 4 3" xfId="19100"/>
    <cellStyle name="Procent 4 3 2 3 3 2 5" xfId="19101"/>
    <cellStyle name="Procent 4 3 2 3 3 2 5 2" xfId="19102"/>
    <cellStyle name="Procent 4 3 2 3 3 2 6" xfId="19103"/>
    <cellStyle name="Procent 4 3 2 3 3 3" xfId="19104"/>
    <cellStyle name="Procent 4 3 2 3 3 3 2" xfId="19105"/>
    <cellStyle name="Procent 4 3 2 3 3 3 2 2" xfId="19106"/>
    <cellStyle name="Procent 4 3 2 3 3 3 2 2 2" xfId="19107"/>
    <cellStyle name="Procent 4 3 2 3 3 3 2 3" xfId="19108"/>
    <cellStyle name="Procent 4 3 2 3 3 3 3" xfId="19109"/>
    <cellStyle name="Procent 4 3 2 3 3 3 3 2" xfId="19110"/>
    <cellStyle name="Procent 4 3 2 3 3 3 4" xfId="19111"/>
    <cellStyle name="Procent 4 3 2 3 3 4" xfId="19112"/>
    <cellStyle name="Procent 4 3 2 3 3 4 2" xfId="19113"/>
    <cellStyle name="Procent 4 3 2 3 3 4 2 2" xfId="19114"/>
    <cellStyle name="Procent 4 3 2 3 3 4 3" xfId="19115"/>
    <cellStyle name="Procent 4 3 2 3 3 5" xfId="19116"/>
    <cellStyle name="Procent 4 3 2 3 3 5 2" xfId="19117"/>
    <cellStyle name="Procent 4 3 2 3 3 5 2 2" xfId="19118"/>
    <cellStyle name="Procent 4 3 2 3 3 5 3" xfId="19119"/>
    <cellStyle name="Procent 4 3 2 3 3 6" xfId="19120"/>
    <cellStyle name="Procent 4 3 2 3 3 6 2" xfId="19121"/>
    <cellStyle name="Procent 4 3 2 3 3 7" xfId="19122"/>
    <cellStyle name="Procent 4 3 2 3 4" xfId="19123"/>
    <cellStyle name="Procent 4 3 2 3 4 2" xfId="19124"/>
    <cellStyle name="Procent 4 3 2 3 4 2 2" xfId="19125"/>
    <cellStyle name="Procent 4 3 2 3 4 2 2 2" xfId="19126"/>
    <cellStyle name="Procent 4 3 2 3 4 2 2 2 2" xfId="19127"/>
    <cellStyle name="Procent 4 3 2 3 4 2 2 3" xfId="19128"/>
    <cellStyle name="Procent 4 3 2 3 4 2 3" xfId="19129"/>
    <cellStyle name="Procent 4 3 2 3 4 2 3 2" xfId="19130"/>
    <cellStyle name="Procent 4 3 2 3 4 2 4" xfId="19131"/>
    <cellStyle name="Procent 4 3 2 3 4 3" xfId="19132"/>
    <cellStyle name="Procent 4 3 2 3 4 3 2" xfId="19133"/>
    <cellStyle name="Procent 4 3 2 3 4 3 2 2" xfId="19134"/>
    <cellStyle name="Procent 4 3 2 3 4 3 3" xfId="19135"/>
    <cellStyle name="Procent 4 3 2 3 4 4" xfId="19136"/>
    <cellStyle name="Procent 4 3 2 3 4 4 2" xfId="19137"/>
    <cellStyle name="Procent 4 3 2 3 4 4 2 2" xfId="19138"/>
    <cellStyle name="Procent 4 3 2 3 4 4 3" xfId="19139"/>
    <cellStyle name="Procent 4 3 2 3 4 5" xfId="19140"/>
    <cellStyle name="Procent 4 3 2 3 4 5 2" xfId="19141"/>
    <cellStyle name="Procent 4 3 2 3 4 6" xfId="19142"/>
    <cellStyle name="Procent 4 3 2 3 5" xfId="19143"/>
    <cellStyle name="Procent 4 3 2 3 5 2" xfId="19144"/>
    <cellStyle name="Procent 4 3 2 3 5 2 2" xfId="19145"/>
    <cellStyle name="Procent 4 3 2 3 5 2 2 2" xfId="19146"/>
    <cellStyle name="Procent 4 3 2 3 5 2 3" xfId="19147"/>
    <cellStyle name="Procent 4 3 2 3 5 3" xfId="19148"/>
    <cellStyle name="Procent 4 3 2 3 5 3 2" xfId="19149"/>
    <cellStyle name="Procent 4 3 2 3 5 4" xfId="19150"/>
    <cellStyle name="Procent 4 3 2 3 6" xfId="19151"/>
    <cellStyle name="Procent 4 3 2 3 6 2" xfId="19152"/>
    <cellStyle name="Procent 4 3 2 3 6 2 2" xfId="19153"/>
    <cellStyle name="Procent 4 3 2 3 6 3" xfId="19154"/>
    <cellStyle name="Procent 4 3 2 3 7" xfId="19155"/>
    <cellStyle name="Procent 4 3 2 3 7 2" xfId="19156"/>
    <cellStyle name="Procent 4 3 2 3 7 2 2" xfId="19157"/>
    <cellStyle name="Procent 4 3 2 3 7 3" xfId="19158"/>
    <cellStyle name="Procent 4 3 2 3 8" xfId="19159"/>
    <cellStyle name="Procent 4 3 2 3 8 2" xfId="19160"/>
    <cellStyle name="Procent 4 3 2 3 9" xfId="19161"/>
    <cellStyle name="Procent 4 3 2 4" xfId="19162"/>
    <cellStyle name="Procent 4 3 2 4 2" xfId="19163"/>
    <cellStyle name="Procent 4 3 2 4 2 2" xfId="19164"/>
    <cellStyle name="Procent 4 3 2 4 2 2 2" xfId="19165"/>
    <cellStyle name="Procent 4 3 2 4 2 2 2 2" xfId="19166"/>
    <cellStyle name="Procent 4 3 2 4 2 2 2 2 2" xfId="19167"/>
    <cellStyle name="Procent 4 3 2 4 2 2 2 2 2 2" xfId="19168"/>
    <cellStyle name="Procent 4 3 2 4 2 2 2 2 3" xfId="19169"/>
    <cellStyle name="Procent 4 3 2 4 2 2 2 3" xfId="19170"/>
    <cellStyle name="Procent 4 3 2 4 2 2 2 3 2" xfId="19171"/>
    <cellStyle name="Procent 4 3 2 4 2 2 2 4" xfId="19172"/>
    <cellStyle name="Procent 4 3 2 4 2 2 3" xfId="19173"/>
    <cellStyle name="Procent 4 3 2 4 2 2 3 2" xfId="19174"/>
    <cellStyle name="Procent 4 3 2 4 2 2 3 2 2" xfId="19175"/>
    <cellStyle name="Procent 4 3 2 4 2 2 3 3" xfId="19176"/>
    <cellStyle name="Procent 4 3 2 4 2 2 4" xfId="19177"/>
    <cellStyle name="Procent 4 3 2 4 2 2 4 2" xfId="19178"/>
    <cellStyle name="Procent 4 3 2 4 2 2 4 2 2" xfId="19179"/>
    <cellStyle name="Procent 4 3 2 4 2 2 4 3" xfId="19180"/>
    <cellStyle name="Procent 4 3 2 4 2 2 5" xfId="19181"/>
    <cellStyle name="Procent 4 3 2 4 2 2 5 2" xfId="19182"/>
    <cellStyle name="Procent 4 3 2 4 2 2 6" xfId="19183"/>
    <cellStyle name="Procent 4 3 2 4 2 3" xfId="19184"/>
    <cellStyle name="Procent 4 3 2 4 2 3 2" xfId="19185"/>
    <cellStyle name="Procent 4 3 2 4 2 3 2 2" xfId="19186"/>
    <cellStyle name="Procent 4 3 2 4 2 3 2 2 2" xfId="19187"/>
    <cellStyle name="Procent 4 3 2 4 2 3 2 3" xfId="19188"/>
    <cellStyle name="Procent 4 3 2 4 2 3 3" xfId="19189"/>
    <cellStyle name="Procent 4 3 2 4 2 3 3 2" xfId="19190"/>
    <cellStyle name="Procent 4 3 2 4 2 3 4" xfId="19191"/>
    <cellStyle name="Procent 4 3 2 4 2 4" xfId="19192"/>
    <cellStyle name="Procent 4 3 2 4 2 4 2" xfId="19193"/>
    <cellStyle name="Procent 4 3 2 4 2 4 2 2" xfId="19194"/>
    <cellStyle name="Procent 4 3 2 4 2 4 3" xfId="19195"/>
    <cellStyle name="Procent 4 3 2 4 2 5" xfId="19196"/>
    <cellStyle name="Procent 4 3 2 4 2 5 2" xfId="19197"/>
    <cellStyle name="Procent 4 3 2 4 2 5 2 2" xfId="19198"/>
    <cellStyle name="Procent 4 3 2 4 2 5 3" xfId="19199"/>
    <cellStyle name="Procent 4 3 2 4 2 6" xfId="19200"/>
    <cellStyle name="Procent 4 3 2 4 2 6 2" xfId="19201"/>
    <cellStyle name="Procent 4 3 2 4 2 7" xfId="19202"/>
    <cellStyle name="Procent 4 3 2 4 3" xfId="19203"/>
    <cellStyle name="Procent 4 3 2 4 3 2" xfId="19204"/>
    <cellStyle name="Procent 4 3 2 4 3 2 2" xfId="19205"/>
    <cellStyle name="Procent 4 3 2 4 3 2 2 2" xfId="19206"/>
    <cellStyle name="Procent 4 3 2 4 3 2 2 2 2" xfId="19207"/>
    <cellStyle name="Procent 4 3 2 4 3 2 2 3" xfId="19208"/>
    <cellStyle name="Procent 4 3 2 4 3 2 3" xfId="19209"/>
    <cellStyle name="Procent 4 3 2 4 3 2 3 2" xfId="19210"/>
    <cellStyle name="Procent 4 3 2 4 3 2 4" xfId="19211"/>
    <cellStyle name="Procent 4 3 2 4 3 3" xfId="19212"/>
    <cellStyle name="Procent 4 3 2 4 3 3 2" xfId="19213"/>
    <cellStyle name="Procent 4 3 2 4 3 3 2 2" xfId="19214"/>
    <cellStyle name="Procent 4 3 2 4 3 3 3" xfId="19215"/>
    <cellStyle name="Procent 4 3 2 4 3 4" xfId="19216"/>
    <cellStyle name="Procent 4 3 2 4 3 4 2" xfId="19217"/>
    <cellStyle name="Procent 4 3 2 4 3 4 2 2" xfId="19218"/>
    <cellStyle name="Procent 4 3 2 4 3 4 3" xfId="19219"/>
    <cellStyle name="Procent 4 3 2 4 3 5" xfId="19220"/>
    <cellStyle name="Procent 4 3 2 4 3 5 2" xfId="19221"/>
    <cellStyle name="Procent 4 3 2 4 3 6" xfId="19222"/>
    <cellStyle name="Procent 4 3 2 4 4" xfId="19223"/>
    <cellStyle name="Procent 4 3 2 4 4 2" xfId="19224"/>
    <cellStyle name="Procent 4 3 2 4 4 2 2" xfId="19225"/>
    <cellStyle name="Procent 4 3 2 4 4 2 2 2" xfId="19226"/>
    <cellStyle name="Procent 4 3 2 4 4 2 3" xfId="19227"/>
    <cellStyle name="Procent 4 3 2 4 4 3" xfId="19228"/>
    <cellStyle name="Procent 4 3 2 4 4 3 2" xfId="19229"/>
    <cellStyle name="Procent 4 3 2 4 4 4" xfId="19230"/>
    <cellStyle name="Procent 4 3 2 4 5" xfId="19231"/>
    <cellStyle name="Procent 4 3 2 4 5 2" xfId="19232"/>
    <cellStyle name="Procent 4 3 2 4 5 2 2" xfId="19233"/>
    <cellStyle name="Procent 4 3 2 4 5 3" xfId="19234"/>
    <cellStyle name="Procent 4 3 2 4 6" xfId="19235"/>
    <cellStyle name="Procent 4 3 2 4 6 2" xfId="19236"/>
    <cellStyle name="Procent 4 3 2 4 6 2 2" xfId="19237"/>
    <cellStyle name="Procent 4 3 2 4 6 3" xfId="19238"/>
    <cellStyle name="Procent 4 3 2 4 7" xfId="19239"/>
    <cellStyle name="Procent 4 3 2 4 7 2" xfId="19240"/>
    <cellStyle name="Procent 4 3 2 4 8" xfId="19241"/>
    <cellStyle name="Procent 4 3 2 5" xfId="19242"/>
    <cellStyle name="Procent 4 3 2 5 2" xfId="19243"/>
    <cellStyle name="Procent 4 3 2 5 2 2" xfId="19244"/>
    <cellStyle name="Procent 4 3 2 5 2 2 2" xfId="19245"/>
    <cellStyle name="Procent 4 3 2 5 2 2 2 2" xfId="19246"/>
    <cellStyle name="Procent 4 3 2 5 2 2 2 2 2" xfId="19247"/>
    <cellStyle name="Procent 4 3 2 5 2 2 2 3" xfId="19248"/>
    <cellStyle name="Procent 4 3 2 5 2 2 3" xfId="19249"/>
    <cellStyle name="Procent 4 3 2 5 2 2 3 2" xfId="19250"/>
    <cellStyle name="Procent 4 3 2 5 2 2 4" xfId="19251"/>
    <cellStyle name="Procent 4 3 2 5 2 3" xfId="19252"/>
    <cellStyle name="Procent 4 3 2 5 2 3 2" xfId="19253"/>
    <cellStyle name="Procent 4 3 2 5 2 3 2 2" xfId="19254"/>
    <cellStyle name="Procent 4 3 2 5 2 3 3" xfId="19255"/>
    <cellStyle name="Procent 4 3 2 5 2 4" xfId="19256"/>
    <cellStyle name="Procent 4 3 2 5 2 4 2" xfId="19257"/>
    <cellStyle name="Procent 4 3 2 5 2 4 2 2" xfId="19258"/>
    <cellStyle name="Procent 4 3 2 5 2 4 3" xfId="19259"/>
    <cellStyle name="Procent 4 3 2 5 2 5" xfId="19260"/>
    <cellStyle name="Procent 4 3 2 5 2 5 2" xfId="19261"/>
    <cellStyle name="Procent 4 3 2 5 2 6" xfId="19262"/>
    <cellStyle name="Procent 4 3 2 5 3" xfId="19263"/>
    <cellStyle name="Procent 4 3 2 5 3 2" xfId="19264"/>
    <cellStyle name="Procent 4 3 2 5 3 2 2" xfId="19265"/>
    <cellStyle name="Procent 4 3 2 5 3 2 2 2" xfId="19266"/>
    <cellStyle name="Procent 4 3 2 5 3 2 3" xfId="19267"/>
    <cellStyle name="Procent 4 3 2 5 3 3" xfId="19268"/>
    <cellStyle name="Procent 4 3 2 5 3 3 2" xfId="19269"/>
    <cellStyle name="Procent 4 3 2 5 3 4" xfId="19270"/>
    <cellStyle name="Procent 4 3 2 5 4" xfId="19271"/>
    <cellStyle name="Procent 4 3 2 5 4 2" xfId="19272"/>
    <cellStyle name="Procent 4 3 2 5 4 2 2" xfId="19273"/>
    <cellStyle name="Procent 4 3 2 5 4 3" xfId="19274"/>
    <cellStyle name="Procent 4 3 2 5 5" xfId="19275"/>
    <cellStyle name="Procent 4 3 2 5 5 2" xfId="19276"/>
    <cellStyle name="Procent 4 3 2 5 5 2 2" xfId="19277"/>
    <cellStyle name="Procent 4 3 2 5 5 3" xfId="19278"/>
    <cellStyle name="Procent 4 3 2 5 6" xfId="19279"/>
    <cellStyle name="Procent 4 3 2 5 6 2" xfId="19280"/>
    <cellStyle name="Procent 4 3 2 5 7" xfId="19281"/>
    <cellStyle name="Procent 4 3 2 6" xfId="19282"/>
    <cellStyle name="Procent 4 3 2 7" xfId="19283"/>
    <cellStyle name="Procent 4 3 2 7 2" xfId="19284"/>
    <cellStyle name="Procent 4 3 2 7 2 2" xfId="19285"/>
    <cellStyle name="Procent 4 3 2 7 2 2 2" xfId="19286"/>
    <cellStyle name="Procent 4 3 2 7 2 2 2 2" xfId="19287"/>
    <cellStyle name="Procent 4 3 2 7 2 2 3" xfId="19288"/>
    <cellStyle name="Procent 4 3 2 7 2 3" xfId="19289"/>
    <cellStyle name="Procent 4 3 2 7 2 3 2" xfId="19290"/>
    <cellStyle name="Procent 4 3 2 7 2 4" xfId="19291"/>
    <cellStyle name="Procent 4 3 2 7 3" xfId="19292"/>
    <cellStyle name="Procent 4 3 2 7 3 2" xfId="19293"/>
    <cellStyle name="Procent 4 3 2 7 3 2 2" xfId="19294"/>
    <cellStyle name="Procent 4 3 2 7 3 3" xfId="19295"/>
    <cellStyle name="Procent 4 3 2 7 4" xfId="19296"/>
    <cellStyle name="Procent 4 3 2 7 4 2" xfId="19297"/>
    <cellStyle name="Procent 4 3 2 7 4 2 2" xfId="19298"/>
    <cellStyle name="Procent 4 3 2 7 4 3" xfId="19299"/>
    <cellStyle name="Procent 4 3 2 7 5" xfId="19300"/>
    <cellStyle name="Procent 4 3 2 7 5 2" xfId="19301"/>
    <cellStyle name="Procent 4 3 2 7 6" xfId="19302"/>
    <cellStyle name="Procent 4 3 2 8" xfId="19303"/>
    <cellStyle name="Procent 4 3 2 8 2" xfId="19304"/>
    <cellStyle name="Procent 4 3 2 8 2 2" xfId="19305"/>
    <cellStyle name="Procent 4 3 2 8 2 2 2" xfId="19306"/>
    <cellStyle name="Procent 4 3 2 8 2 3" xfId="19307"/>
    <cellStyle name="Procent 4 3 2 8 3" xfId="19308"/>
    <cellStyle name="Procent 4 3 2 8 3 2" xfId="19309"/>
    <cellStyle name="Procent 4 3 2 8 4" xfId="19310"/>
    <cellStyle name="Procent 4 3 2 9" xfId="19311"/>
    <cellStyle name="Procent 4 3 2 9 2" xfId="19312"/>
    <cellStyle name="Procent 4 3 2 9 2 2" xfId="19313"/>
    <cellStyle name="Procent 4 3 2 9 3" xfId="19314"/>
    <cellStyle name="Procent 4 3 3" xfId="19315"/>
    <cellStyle name="Procent 4 3 3 10" xfId="19316"/>
    <cellStyle name="Procent 4 3 3 10 2" xfId="19317"/>
    <cellStyle name="Procent 4 3 3 11" xfId="19318"/>
    <cellStyle name="Procent 4 3 3 2" xfId="19319"/>
    <cellStyle name="Procent 4 3 3 2 2" xfId="19320"/>
    <cellStyle name="Procent 4 3 3 2 2 2" xfId="19321"/>
    <cellStyle name="Procent 4 3 3 2 2 2 2" xfId="19322"/>
    <cellStyle name="Procent 4 3 3 2 2 2 2 2" xfId="19323"/>
    <cellStyle name="Procent 4 3 3 2 2 2 2 2 2" xfId="19324"/>
    <cellStyle name="Procent 4 3 3 2 2 2 2 2 2 2" xfId="19325"/>
    <cellStyle name="Procent 4 3 3 2 2 2 2 2 2 2 2" xfId="19326"/>
    <cellStyle name="Procent 4 3 3 2 2 2 2 2 2 3" xfId="19327"/>
    <cellStyle name="Procent 4 3 3 2 2 2 2 2 3" xfId="19328"/>
    <cellStyle name="Procent 4 3 3 2 2 2 2 2 3 2" xfId="19329"/>
    <cellStyle name="Procent 4 3 3 2 2 2 2 2 4" xfId="19330"/>
    <cellStyle name="Procent 4 3 3 2 2 2 2 3" xfId="19331"/>
    <cellStyle name="Procent 4 3 3 2 2 2 2 3 2" xfId="19332"/>
    <cellStyle name="Procent 4 3 3 2 2 2 2 3 2 2" xfId="19333"/>
    <cellStyle name="Procent 4 3 3 2 2 2 2 3 3" xfId="19334"/>
    <cellStyle name="Procent 4 3 3 2 2 2 2 4" xfId="19335"/>
    <cellStyle name="Procent 4 3 3 2 2 2 2 4 2" xfId="19336"/>
    <cellStyle name="Procent 4 3 3 2 2 2 2 4 2 2" xfId="19337"/>
    <cellStyle name="Procent 4 3 3 2 2 2 2 4 3" xfId="19338"/>
    <cellStyle name="Procent 4 3 3 2 2 2 2 5" xfId="19339"/>
    <cellStyle name="Procent 4 3 3 2 2 2 2 5 2" xfId="19340"/>
    <cellStyle name="Procent 4 3 3 2 2 2 2 6" xfId="19341"/>
    <cellStyle name="Procent 4 3 3 2 2 2 3" xfId="19342"/>
    <cellStyle name="Procent 4 3 3 2 2 2 3 2" xfId="19343"/>
    <cellStyle name="Procent 4 3 3 2 2 2 3 2 2" xfId="19344"/>
    <cellStyle name="Procent 4 3 3 2 2 2 3 2 2 2" xfId="19345"/>
    <cellStyle name="Procent 4 3 3 2 2 2 3 2 3" xfId="19346"/>
    <cellStyle name="Procent 4 3 3 2 2 2 3 3" xfId="19347"/>
    <cellStyle name="Procent 4 3 3 2 2 2 3 3 2" xfId="19348"/>
    <cellStyle name="Procent 4 3 3 2 2 2 3 4" xfId="19349"/>
    <cellStyle name="Procent 4 3 3 2 2 2 4" xfId="19350"/>
    <cellStyle name="Procent 4 3 3 2 2 2 4 2" xfId="19351"/>
    <cellStyle name="Procent 4 3 3 2 2 2 4 2 2" xfId="19352"/>
    <cellStyle name="Procent 4 3 3 2 2 2 4 3" xfId="19353"/>
    <cellStyle name="Procent 4 3 3 2 2 2 5" xfId="19354"/>
    <cellStyle name="Procent 4 3 3 2 2 2 5 2" xfId="19355"/>
    <cellStyle name="Procent 4 3 3 2 2 2 5 2 2" xfId="19356"/>
    <cellStyle name="Procent 4 3 3 2 2 2 5 3" xfId="19357"/>
    <cellStyle name="Procent 4 3 3 2 2 2 6" xfId="19358"/>
    <cellStyle name="Procent 4 3 3 2 2 2 6 2" xfId="19359"/>
    <cellStyle name="Procent 4 3 3 2 2 2 7" xfId="19360"/>
    <cellStyle name="Procent 4 3 3 2 2 3" xfId="19361"/>
    <cellStyle name="Procent 4 3 3 2 2 3 2" xfId="19362"/>
    <cellStyle name="Procent 4 3 3 2 2 3 2 2" xfId="19363"/>
    <cellStyle name="Procent 4 3 3 2 2 3 2 2 2" xfId="19364"/>
    <cellStyle name="Procent 4 3 3 2 2 3 2 2 2 2" xfId="19365"/>
    <cellStyle name="Procent 4 3 3 2 2 3 2 2 3" xfId="19366"/>
    <cellStyle name="Procent 4 3 3 2 2 3 2 3" xfId="19367"/>
    <cellStyle name="Procent 4 3 3 2 2 3 2 3 2" xfId="19368"/>
    <cellStyle name="Procent 4 3 3 2 2 3 2 4" xfId="19369"/>
    <cellStyle name="Procent 4 3 3 2 2 3 3" xfId="19370"/>
    <cellStyle name="Procent 4 3 3 2 2 3 3 2" xfId="19371"/>
    <cellStyle name="Procent 4 3 3 2 2 3 3 2 2" xfId="19372"/>
    <cellStyle name="Procent 4 3 3 2 2 3 3 3" xfId="19373"/>
    <cellStyle name="Procent 4 3 3 2 2 3 4" xfId="19374"/>
    <cellStyle name="Procent 4 3 3 2 2 3 4 2" xfId="19375"/>
    <cellStyle name="Procent 4 3 3 2 2 3 4 2 2" xfId="19376"/>
    <cellStyle name="Procent 4 3 3 2 2 3 4 3" xfId="19377"/>
    <cellStyle name="Procent 4 3 3 2 2 3 5" xfId="19378"/>
    <cellStyle name="Procent 4 3 3 2 2 3 5 2" xfId="19379"/>
    <cellStyle name="Procent 4 3 3 2 2 3 6" xfId="19380"/>
    <cellStyle name="Procent 4 3 3 2 2 4" xfId="19381"/>
    <cellStyle name="Procent 4 3 3 2 2 4 2" xfId="19382"/>
    <cellStyle name="Procent 4 3 3 2 2 4 2 2" xfId="19383"/>
    <cellStyle name="Procent 4 3 3 2 2 4 2 2 2" xfId="19384"/>
    <cellStyle name="Procent 4 3 3 2 2 4 2 3" xfId="19385"/>
    <cellStyle name="Procent 4 3 3 2 2 4 3" xfId="19386"/>
    <cellStyle name="Procent 4 3 3 2 2 4 3 2" xfId="19387"/>
    <cellStyle name="Procent 4 3 3 2 2 4 4" xfId="19388"/>
    <cellStyle name="Procent 4 3 3 2 2 5" xfId="19389"/>
    <cellStyle name="Procent 4 3 3 2 2 5 2" xfId="19390"/>
    <cellStyle name="Procent 4 3 3 2 2 5 2 2" xfId="19391"/>
    <cellStyle name="Procent 4 3 3 2 2 5 3" xfId="19392"/>
    <cellStyle name="Procent 4 3 3 2 2 6" xfId="19393"/>
    <cellStyle name="Procent 4 3 3 2 2 6 2" xfId="19394"/>
    <cellStyle name="Procent 4 3 3 2 2 6 2 2" xfId="19395"/>
    <cellStyle name="Procent 4 3 3 2 2 6 3" xfId="19396"/>
    <cellStyle name="Procent 4 3 3 2 2 7" xfId="19397"/>
    <cellStyle name="Procent 4 3 3 2 2 7 2" xfId="19398"/>
    <cellStyle name="Procent 4 3 3 2 2 8" xfId="19399"/>
    <cellStyle name="Procent 4 3 3 2 3" xfId="19400"/>
    <cellStyle name="Procent 4 3 3 2 3 2" xfId="19401"/>
    <cellStyle name="Procent 4 3 3 2 3 2 2" xfId="19402"/>
    <cellStyle name="Procent 4 3 3 2 3 2 2 2" xfId="19403"/>
    <cellStyle name="Procent 4 3 3 2 3 2 2 2 2" xfId="19404"/>
    <cellStyle name="Procent 4 3 3 2 3 2 2 2 2 2" xfId="19405"/>
    <cellStyle name="Procent 4 3 3 2 3 2 2 2 3" xfId="19406"/>
    <cellStyle name="Procent 4 3 3 2 3 2 2 3" xfId="19407"/>
    <cellStyle name="Procent 4 3 3 2 3 2 2 3 2" xfId="19408"/>
    <cellStyle name="Procent 4 3 3 2 3 2 2 4" xfId="19409"/>
    <cellStyle name="Procent 4 3 3 2 3 2 3" xfId="19410"/>
    <cellStyle name="Procent 4 3 3 2 3 2 3 2" xfId="19411"/>
    <cellStyle name="Procent 4 3 3 2 3 2 3 2 2" xfId="19412"/>
    <cellStyle name="Procent 4 3 3 2 3 2 3 3" xfId="19413"/>
    <cellStyle name="Procent 4 3 3 2 3 2 4" xfId="19414"/>
    <cellStyle name="Procent 4 3 3 2 3 2 4 2" xfId="19415"/>
    <cellStyle name="Procent 4 3 3 2 3 2 4 2 2" xfId="19416"/>
    <cellStyle name="Procent 4 3 3 2 3 2 4 3" xfId="19417"/>
    <cellStyle name="Procent 4 3 3 2 3 2 5" xfId="19418"/>
    <cellStyle name="Procent 4 3 3 2 3 2 5 2" xfId="19419"/>
    <cellStyle name="Procent 4 3 3 2 3 2 6" xfId="19420"/>
    <cellStyle name="Procent 4 3 3 2 3 3" xfId="19421"/>
    <cellStyle name="Procent 4 3 3 2 3 3 2" xfId="19422"/>
    <cellStyle name="Procent 4 3 3 2 3 3 2 2" xfId="19423"/>
    <cellStyle name="Procent 4 3 3 2 3 3 2 2 2" xfId="19424"/>
    <cellStyle name="Procent 4 3 3 2 3 3 2 3" xfId="19425"/>
    <cellStyle name="Procent 4 3 3 2 3 3 3" xfId="19426"/>
    <cellStyle name="Procent 4 3 3 2 3 3 3 2" xfId="19427"/>
    <cellStyle name="Procent 4 3 3 2 3 3 4" xfId="19428"/>
    <cellStyle name="Procent 4 3 3 2 3 4" xfId="19429"/>
    <cellStyle name="Procent 4 3 3 2 3 4 2" xfId="19430"/>
    <cellStyle name="Procent 4 3 3 2 3 4 2 2" xfId="19431"/>
    <cellStyle name="Procent 4 3 3 2 3 4 3" xfId="19432"/>
    <cellStyle name="Procent 4 3 3 2 3 5" xfId="19433"/>
    <cellStyle name="Procent 4 3 3 2 3 5 2" xfId="19434"/>
    <cellStyle name="Procent 4 3 3 2 3 5 2 2" xfId="19435"/>
    <cellStyle name="Procent 4 3 3 2 3 5 3" xfId="19436"/>
    <cellStyle name="Procent 4 3 3 2 3 6" xfId="19437"/>
    <cellStyle name="Procent 4 3 3 2 3 6 2" xfId="19438"/>
    <cellStyle name="Procent 4 3 3 2 3 7" xfId="19439"/>
    <cellStyle name="Procent 4 3 3 2 4" xfId="19440"/>
    <cellStyle name="Procent 4 3 3 2 4 2" xfId="19441"/>
    <cellStyle name="Procent 4 3 3 2 4 2 2" xfId="19442"/>
    <cellStyle name="Procent 4 3 3 2 4 2 2 2" xfId="19443"/>
    <cellStyle name="Procent 4 3 3 2 4 2 2 2 2" xfId="19444"/>
    <cellStyle name="Procent 4 3 3 2 4 2 2 3" xfId="19445"/>
    <cellStyle name="Procent 4 3 3 2 4 2 3" xfId="19446"/>
    <cellStyle name="Procent 4 3 3 2 4 2 3 2" xfId="19447"/>
    <cellStyle name="Procent 4 3 3 2 4 2 4" xfId="19448"/>
    <cellStyle name="Procent 4 3 3 2 4 3" xfId="19449"/>
    <cellStyle name="Procent 4 3 3 2 4 3 2" xfId="19450"/>
    <cellStyle name="Procent 4 3 3 2 4 3 2 2" xfId="19451"/>
    <cellStyle name="Procent 4 3 3 2 4 3 3" xfId="19452"/>
    <cellStyle name="Procent 4 3 3 2 4 4" xfId="19453"/>
    <cellStyle name="Procent 4 3 3 2 4 4 2" xfId="19454"/>
    <cellStyle name="Procent 4 3 3 2 4 4 2 2" xfId="19455"/>
    <cellStyle name="Procent 4 3 3 2 4 4 3" xfId="19456"/>
    <cellStyle name="Procent 4 3 3 2 4 5" xfId="19457"/>
    <cellStyle name="Procent 4 3 3 2 4 5 2" xfId="19458"/>
    <cellStyle name="Procent 4 3 3 2 4 6" xfId="19459"/>
    <cellStyle name="Procent 4 3 3 2 5" xfId="19460"/>
    <cellStyle name="Procent 4 3 3 2 5 2" xfId="19461"/>
    <cellStyle name="Procent 4 3 3 2 5 2 2" xfId="19462"/>
    <cellStyle name="Procent 4 3 3 2 5 2 2 2" xfId="19463"/>
    <cellStyle name="Procent 4 3 3 2 5 2 3" xfId="19464"/>
    <cellStyle name="Procent 4 3 3 2 5 3" xfId="19465"/>
    <cellStyle name="Procent 4 3 3 2 5 3 2" xfId="19466"/>
    <cellStyle name="Procent 4 3 3 2 5 4" xfId="19467"/>
    <cellStyle name="Procent 4 3 3 2 6" xfId="19468"/>
    <cellStyle name="Procent 4 3 3 2 6 2" xfId="19469"/>
    <cellStyle name="Procent 4 3 3 2 6 2 2" xfId="19470"/>
    <cellStyle name="Procent 4 3 3 2 6 3" xfId="19471"/>
    <cellStyle name="Procent 4 3 3 2 7" xfId="19472"/>
    <cellStyle name="Procent 4 3 3 2 7 2" xfId="19473"/>
    <cellStyle name="Procent 4 3 3 2 7 2 2" xfId="19474"/>
    <cellStyle name="Procent 4 3 3 2 7 3" xfId="19475"/>
    <cellStyle name="Procent 4 3 3 2 8" xfId="19476"/>
    <cellStyle name="Procent 4 3 3 2 8 2" xfId="19477"/>
    <cellStyle name="Procent 4 3 3 2 9" xfId="19478"/>
    <cellStyle name="Procent 4 3 3 3" xfId="19479"/>
    <cellStyle name="Procent 4 3 3 3 2" xfId="19480"/>
    <cellStyle name="Procent 4 3 3 3 2 2" xfId="19481"/>
    <cellStyle name="Procent 4 3 3 3 2 2 2" xfId="19482"/>
    <cellStyle name="Procent 4 3 3 3 2 2 2 2" xfId="19483"/>
    <cellStyle name="Procent 4 3 3 3 2 2 2 2 2" xfId="19484"/>
    <cellStyle name="Procent 4 3 3 3 2 2 2 2 2 2" xfId="19485"/>
    <cellStyle name="Procent 4 3 3 3 2 2 2 2 2 2 2" xfId="19486"/>
    <cellStyle name="Procent 4 3 3 3 2 2 2 2 2 3" xfId="19487"/>
    <cellStyle name="Procent 4 3 3 3 2 2 2 2 3" xfId="19488"/>
    <cellStyle name="Procent 4 3 3 3 2 2 2 2 3 2" xfId="19489"/>
    <cellStyle name="Procent 4 3 3 3 2 2 2 2 4" xfId="19490"/>
    <cellStyle name="Procent 4 3 3 3 2 2 2 3" xfId="19491"/>
    <cellStyle name="Procent 4 3 3 3 2 2 2 3 2" xfId="19492"/>
    <cellStyle name="Procent 4 3 3 3 2 2 2 3 2 2" xfId="19493"/>
    <cellStyle name="Procent 4 3 3 3 2 2 2 3 3" xfId="19494"/>
    <cellStyle name="Procent 4 3 3 3 2 2 2 4" xfId="19495"/>
    <cellStyle name="Procent 4 3 3 3 2 2 2 4 2" xfId="19496"/>
    <cellStyle name="Procent 4 3 3 3 2 2 2 4 2 2" xfId="19497"/>
    <cellStyle name="Procent 4 3 3 3 2 2 2 4 3" xfId="19498"/>
    <cellStyle name="Procent 4 3 3 3 2 2 2 5" xfId="19499"/>
    <cellStyle name="Procent 4 3 3 3 2 2 2 5 2" xfId="19500"/>
    <cellStyle name="Procent 4 3 3 3 2 2 2 6" xfId="19501"/>
    <cellStyle name="Procent 4 3 3 3 2 2 3" xfId="19502"/>
    <cellStyle name="Procent 4 3 3 3 2 2 3 2" xfId="19503"/>
    <cellStyle name="Procent 4 3 3 3 2 2 3 2 2" xfId="19504"/>
    <cellStyle name="Procent 4 3 3 3 2 2 3 2 2 2" xfId="19505"/>
    <cellStyle name="Procent 4 3 3 3 2 2 3 2 3" xfId="19506"/>
    <cellStyle name="Procent 4 3 3 3 2 2 3 3" xfId="19507"/>
    <cellStyle name="Procent 4 3 3 3 2 2 3 3 2" xfId="19508"/>
    <cellStyle name="Procent 4 3 3 3 2 2 3 4" xfId="19509"/>
    <cellStyle name="Procent 4 3 3 3 2 2 4" xfId="19510"/>
    <cellStyle name="Procent 4 3 3 3 2 2 4 2" xfId="19511"/>
    <cellStyle name="Procent 4 3 3 3 2 2 4 2 2" xfId="19512"/>
    <cellStyle name="Procent 4 3 3 3 2 2 4 3" xfId="19513"/>
    <cellStyle name="Procent 4 3 3 3 2 2 5" xfId="19514"/>
    <cellStyle name="Procent 4 3 3 3 2 2 5 2" xfId="19515"/>
    <cellStyle name="Procent 4 3 3 3 2 2 5 2 2" xfId="19516"/>
    <cellStyle name="Procent 4 3 3 3 2 2 5 3" xfId="19517"/>
    <cellStyle name="Procent 4 3 3 3 2 2 6" xfId="19518"/>
    <cellStyle name="Procent 4 3 3 3 2 2 6 2" xfId="19519"/>
    <cellStyle name="Procent 4 3 3 3 2 2 7" xfId="19520"/>
    <cellStyle name="Procent 4 3 3 3 2 3" xfId="19521"/>
    <cellStyle name="Procent 4 3 3 3 2 3 2" xfId="19522"/>
    <cellStyle name="Procent 4 3 3 3 2 3 2 2" xfId="19523"/>
    <cellStyle name="Procent 4 3 3 3 2 3 2 2 2" xfId="19524"/>
    <cellStyle name="Procent 4 3 3 3 2 3 2 2 2 2" xfId="19525"/>
    <cellStyle name="Procent 4 3 3 3 2 3 2 2 3" xfId="19526"/>
    <cellStyle name="Procent 4 3 3 3 2 3 2 3" xfId="19527"/>
    <cellStyle name="Procent 4 3 3 3 2 3 2 3 2" xfId="19528"/>
    <cellStyle name="Procent 4 3 3 3 2 3 2 4" xfId="19529"/>
    <cellStyle name="Procent 4 3 3 3 2 3 3" xfId="19530"/>
    <cellStyle name="Procent 4 3 3 3 2 3 3 2" xfId="19531"/>
    <cellStyle name="Procent 4 3 3 3 2 3 3 2 2" xfId="19532"/>
    <cellStyle name="Procent 4 3 3 3 2 3 3 3" xfId="19533"/>
    <cellStyle name="Procent 4 3 3 3 2 3 4" xfId="19534"/>
    <cellStyle name="Procent 4 3 3 3 2 3 4 2" xfId="19535"/>
    <cellStyle name="Procent 4 3 3 3 2 3 4 2 2" xfId="19536"/>
    <cellStyle name="Procent 4 3 3 3 2 3 4 3" xfId="19537"/>
    <cellStyle name="Procent 4 3 3 3 2 3 5" xfId="19538"/>
    <cellStyle name="Procent 4 3 3 3 2 3 5 2" xfId="19539"/>
    <cellStyle name="Procent 4 3 3 3 2 3 6" xfId="19540"/>
    <cellStyle name="Procent 4 3 3 3 2 4" xfId="19541"/>
    <cellStyle name="Procent 4 3 3 3 2 4 2" xfId="19542"/>
    <cellStyle name="Procent 4 3 3 3 2 4 2 2" xfId="19543"/>
    <cellStyle name="Procent 4 3 3 3 2 4 2 2 2" xfId="19544"/>
    <cellStyle name="Procent 4 3 3 3 2 4 2 3" xfId="19545"/>
    <cellStyle name="Procent 4 3 3 3 2 4 3" xfId="19546"/>
    <cellStyle name="Procent 4 3 3 3 2 4 3 2" xfId="19547"/>
    <cellStyle name="Procent 4 3 3 3 2 4 4" xfId="19548"/>
    <cellStyle name="Procent 4 3 3 3 2 5" xfId="19549"/>
    <cellStyle name="Procent 4 3 3 3 2 5 2" xfId="19550"/>
    <cellStyle name="Procent 4 3 3 3 2 5 2 2" xfId="19551"/>
    <cellStyle name="Procent 4 3 3 3 2 5 3" xfId="19552"/>
    <cellStyle name="Procent 4 3 3 3 2 6" xfId="19553"/>
    <cellStyle name="Procent 4 3 3 3 2 6 2" xfId="19554"/>
    <cellStyle name="Procent 4 3 3 3 2 6 2 2" xfId="19555"/>
    <cellStyle name="Procent 4 3 3 3 2 6 3" xfId="19556"/>
    <cellStyle name="Procent 4 3 3 3 2 7" xfId="19557"/>
    <cellStyle name="Procent 4 3 3 3 2 7 2" xfId="19558"/>
    <cellStyle name="Procent 4 3 3 3 2 8" xfId="19559"/>
    <cellStyle name="Procent 4 3 3 3 3" xfId="19560"/>
    <cellStyle name="Procent 4 3 3 3 3 2" xfId="19561"/>
    <cellStyle name="Procent 4 3 3 3 3 2 2" xfId="19562"/>
    <cellStyle name="Procent 4 3 3 3 3 2 2 2" xfId="19563"/>
    <cellStyle name="Procent 4 3 3 3 3 2 2 2 2" xfId="19564"/>
    <cellStyle name="Procent 4 3 3 3 3 2 2 2 2 2" xfId="19565"/>
    <cellStyle name="Procent 4 3 3 3 3 2 2 2 3" xfId="19566"/>
    <cellStyle name="Procent 4 3 3 3 3 2 2 3" xfId="19567"/>
    <cellStyle name="Procent 4 3 3 3 3 2 2 3 2" xfId="19568"/>
    <cellStyle name="Procent 4 3 3 3 3 2 2 4" xfId="19569"/>
    <cellStyle name="Procent 4 3 3 3 3 2 3" xfId="19570"/>
    <cellStyle name="Procent 4 3 3 3 3 2 3 2" xfId="19571"/>
    <cellStyle name="Procent 4 3 3 3 3 2 3 2 2" xfId="19572"/>
    <cellStyle name="Procent 4 3 3 3 3 2 3 3" xfId="19573"/>
    <cellStyle name="Procent 4 3 3 3 3 2 4" xfId="19574"/>
    <cellStyle name="Procent 4 3 3 3 3 2 4 2" xfId="19575"/>
    <cellStyle name="Procent 4 3 3 3 3 2 4 2 2" xfId="19576"/>
    <cellStyle name="Procent 4 3 3 3 3 2 4 3" xfId="19577"/>
    <cellStyle name="Procent 4 3 3 3 3 2 5" xfId="19578"/>
    <cellStyle name="Procent 4 3 3 3 3 2 5 2" xfId="19579"/>
    <cellStyle name="Procent 4 3 3 3 3 2 6" xfId="19580"/>
    <cellStyle name="Procent 4 3 3 3 3 3" xfId="19581"/>
    <cellStyle name="Procent 4 3 3 3 3 3 2" xfId="19582"/>
    <cellStyle name="Procent 4 3 3 3 3 3 2 2" xfId="19583"/>
    <cellStyle name="Procent 4 3 3 3 3 3 2 2 2" xfId="19584"/>
    <cellStyle name="Procent 4 3 3 3 3 3 2 3" xfId="19585"/>
    <cellStyle name="Procent 4 3 3 3 3 3 3" xfId="19586"/>
    <cellStyle name="Procent 4 3 3 3 3 3 3 2" xfId="19587"/>
    <cellStyle name="Procent 4 3 3 3 3 3 4" xfId="19588"/>
    <cellStyle name="Procent 4 3 3 3 3 4" xfId="19589"/>
    <cellStyle name="Procent 4 3 3 3 3 4 2" xfId="19590"/>
    <cellStyle name="Procent 4 3 3 3 3 4 2 2" xfId="19591"/>
    <cellStyle name="Procent 4 3 3 3 3 4 3" xfId="19592"/>
    <cellStyle name="Procent 4 3 3 3 3 5" xfId="19593"/>
    <cellStyle name="Procent 4 3 3 3 3 5 2" xfId="19594"/>
    <cellStyle name="Procent 4 3 3 3 3 5 2 2" xfId="19595"/>
    <cellStyle name="Procent 4 3 3 3 3 5 3" xfId="19596"/>
    <cellStyle name="Procent 4 3 3 3 3 6" xfId="19597"/>
    <cellStyle name="Procent 4 3 3 3 3 6 2" xfId="19598"/>
    <cellStyle name="Procent 4 3 3 3 3 7" xfId="19599"/>
    <cellStyle name="Procent 4 3 3 3 4" xfId="19600"/>
    <cellStyle name="Procent 4 3 3 3 4 2" xfId="19601"/>
    <cellStyle name="Procent 4 3 3 3 4 2 2" xfId="19602"/>
    <cellStyle name="Procent 4 3 3 3 4 2 2 2" xfId="19603"/>
    <cellStyle name="Procent 4 3 3 3 4 2 2 2 2" xfId="19604"/>
    <cellStyle name="Procent 4 3 3 3 4 2 2 3" xfId="19605"/>
    <cellStyle name="Procent 4 3 3 3 4 2 3" xfId="19606"/>
    <cellStyle name="Procent 4 3 3 3 4 2 3 2" xfId="19607"/>
    <cellStyle name="Procent 4 3 3 3 4 2 4" xfId="19608"/>
    <cellStyle name="Procent 4 3 3 3 4 3" xfId="19609"/>
    <cellStyle name="Procent 4 3 3 3 4 3 2" xfId="19610"/>
    <cellStyle name="Procent 4 3 3 3 4 3 2 2" xfId="19611"/>
    <cellStyle name="Procent 4 3 3 3 4 3 3" xfId="19612"/>
    <cellStyle name="Procent 4 3 3 3 4 4" xfId="19613"/>
    <cellStyle name="Procent 4 3 3 3 4 4 2" xfId="19614"/>
    <cellStyle name="Procent 4 3 3 3 4 4 2 2" xfId="19615"/>
    <cellStyle name="Procent 4 3 3 3 4 4 3" xfId="19616"/>
    <cellStyle name="Procent 4 3 3 3 4 5" xfId="19617"/>
    <cellStyle name="Procent 4 3 3 3 4 5 2" xfId="19618"/>
    <cellStyle name="Procent 4 3 3 3 4 6" xfId="19619"/>
    <cellStyle name="Procent 4 3 3 3 5" xfId="19620"/>
    <cellStyle name="Procent 4 3 3 3 5 2" xfId="19621"/>
    <cellStyle name="Procent 4 3 3 3 5 2 2" xfId="19622"/>
    <cellStyle name="Procent 4 3 3 3 5 2 2 2" xfId="19623"/>
    <cellStyle name="Procent 4 3 3 3 5 2 3" xfId="19624"/>
    <cellStyle name="Procent 4 3 3 3 5 3" xfId="19625"/>
    <cellStyle name="Procent 4 3 3 3 5 3 2" xfId="19626"/>
    <cellStyle name="Procent 4 3 3 3 5 4" xfId="19627"/>
    <cellStyle name="Procent 4 3 3 3 6" xfId="19628"/>
    <cellStyle name="Procent 4 3 3 3 6 2" xfId="19629"/>
    <cellStyle name="Procent 4 3 3 3 6 2 2" xfId="19630"/>
    <cellStyle name="Procent 4 3 3 3 6 3" xfId="19631"/>
    <cellStyle name="Procent 4 3 3 3 7" xfId="19632"/>
    <cellStyle name="Procent 4 3 3 3 7 2" xfId="19633"/>
    <cellStyle name="Procent 4 3 3 3 7 2 2" xfId="19634"/>
    <cellStyle name="Procent 4 3 3 3 7 3" xfId="19635"/>
    <cellStyle name="Procent 4 3 3 3 8" xfId="19636"/>
    <cellStyle name="Procent 4 3 3 3 8 2" xfId="19637"/>
    <cellStyle name="Procent 4 3 3 3 9" xfId="19638"/>
    <cellStyle name="Procent 4 3 3 4" xfId="19639"/>
    <cellStyle name="Procent 4 3 3 4 2" xfId="19640"/>
    <cellStyle name="Procent 4 3 3 4 2 2" xfId="19641"/>
    <cellStyle name="Procent 4 3 3 4 2 2 2" xfId="19642"/>
    <cellStyle name="Procent 4 3 3 4 2 2 2 2" xfId="19643"/>
    <cellStyle name="Procent 4 3 3 4 2 2 2 2 2" xfId="19644"/>
    <cellStyle name="Procent 4 3 3 4 2 2 2 2 2 2" xfId="19645"/>
    <cellStyle name="Procent 4 3 3 4 2 2 2 2 3" xfId="19646"/>
    <cellStyle name="Procent 4 3 3 4 2 2 2 3" xfId="19647"/>
    <cellStyle name="Procent 4 3 3 4 2 2 2 3 2" xfId="19648"/>
    <cellStyle name="Procent 4 3 3 4 2 2 2 4" xfId="19649"/>
    <cellStyle name="Procent 4 3 3 4 2 2 3" xfId="19650"/>
    <cellStyle name="Procent 4 3 3 4 2 2 3 2" xfId="19651"/>
    <cellStyle name="Procent 4 3 3 4 2 2 3 2 2" xfId="19652"/>
    <cellStyle name="Procent 4 3 3 4 2 2 3 3" xfId="19653"/>
    <cellStyle name="Procent 4 3 3 4 2 2 4" xfId="19654"/>
    <cellStyle name="Procent 4 3 3 4 2 2 4 2" xfId="19655"/>
    <cellStyle name="Procent 4 3 3 4 2 2 4 2 2" xfId="19656"/>
    <cellStyle name="Procent 4 3 3 4 2 2 4 3" xfId="19657"/>
    <cellStyle name="Procent 4 3 3 4 2 2 5" xfId="19658"/>
    <cellStyle name="Procent 4 3 3 4 2 2 5 2" xfId="19659"/>
    <cellStyle name="Procent 4 3 3 4 2 2 6" xfId="19660"/>
    <cellStyle name="Procent 4 3 3 4 2 3" xfId="19661"/>
    <cellStyle name="Procent 4 3 3 4 2 3 2" xfId="19662"/>
    <cellStyle name="Procent 4 3 3 4 2 3 2 2" xfId="19663"/>
    <cellStyle name="Procent 4 3 3 4 2 3 2 2 2" xfId="19664"/>
    <cellStyle name="Procent 4 3 3 4 2 3 2 3" xfId="19665"/>
    <cellStyle name="Procent 4 3 3 4 2 3 3" xfId="19666"/>
    <cellStyle name="Procent 4 3 3 4 2 3 3 2" xfId="19667"/>
    <cellStyle name="Procent 4 3 3 4 2 3 4" xfId="19668"/>
    <cellStyle name="Procent 4 3 3 4 2 4" xfId="19669"/>
    <cellStyle name="Procent 4 3 3 4 2 4 2" xfId="19670"/>
    <cellStyle name="Procent 4 3 3 4 2 4 2 2" xfId="19671"/>
    <cellStyle name="Procent 4 3 3 4 2 4 3" xfId="19672"/>
    <cellStyle name="Procent 4 3 3 4 2 5" xfId="19673"/>
    <cellStyle name="Procent 4 3 3 4 2 5 2" xfId="19674"/>
    <cellStyle name="Procent 4 3 3 4 2 5 2 2" xfId="19675"/>
    <cellStyle name="Procent 4 3 3 4 2 5 3" xfId="19676"/>
    <cellStyle name="Procent 4 3 3 4 2 6" xfId="19677"/>
    <cellStyle name="Procent 4 3 3 4 2 6 2" xfId="19678"/>
    <cellStyle name="Procent 4 3 3 4 2 7" xfId="19679"/>
    <cellStyle name="Procent 4 3 3 4 3" xfId="19680"/>
    <cellStyle name="Procent 4 3 3 4 3 2" xfId="19681"/>
    <cellStyle name="Procent 4 3 3 4 3 2 2" xfId="19682"/>
    <cellStyle name="Procent 4 3 3 4 3 2 2 2" xfId="19683"/>
    <cellStyle name="Procent 4 3 3 4 3 2 2 2 2" xfId="19684"/>
    <cellStyle name="Procent 4 3 3 4 3 2 2 3" xfId="19685"/>
    <cellStyle name="Procent 4 3 3 4 3 2 3" xfId="19686"/>
    <cellStyle name="Procent 4 3 3 4 3 2 3 2" xfId="19687"/>
    <cellStyle name="Procent 4 3 3 4 3 2 4" xfId="19688"/>
    <cellStyle name="Procent 4 3 3 4 3 3" xfId="19689"/>
    <cellStyle name="Procent 4 3 3 4 3 3 2" xfId="19690"/>
    <cellStyle name="Procent 4 3 3 4 3 3 2 2" xfId="19691"/>
    <cellStyle name="Procent 4 3 3 4 3 3 3" xfId="19692"/>
    <cellStyle name="Procent 4 3 3 4 3 4" xfId="19693"/>
    <cellStyle name="Procent 4 3 3 4 3 4 2" xfId="19694"/>
    <cellStyle name="Procent 4 3 3 4 3 4 2 2" xfId="19695"/>
    <cellStyle name="Procent 4 3 3 4 3 4 3" xfId="19696"/>
    <cellStyle name="Procent 4 3 3 4 3 5" xfId="19697"/>
    <cellStyle name="Procent 4 3 3 4 3 5 2" xfId="19698"/>
    <cellStyle name="Procent 4 3 3 4 3 6" xfId="19699"/>
    <cellStyle name="Procent 4 3 3 4 4" xfId="19700"/>
    <cellStyle name="Procent 4 3 3 4 4 2" xfId="19701"/>
    <cellStyle name="Procent 4 3 3 4 4 2 2" xfId="19702"/>
    <cellStyle name="Procent 4 3 3 4 4 2 2 2" xfId="19703"/>
    <cellStyle name="Procent 4 3 3 4 4 2 3" xfId="19704"/>
    <cellStyle name="Procent 4 3 3 4 4 3" xfId="19705"/>
    <cellStyle name="Procent 4 3 3 4 4 3 2" xfId="19706"/>
    <cellStyle name="Procent 4 3 3 4 4 4" xfId="19707"/>
    <cellStyle name="Procent 4 3 3 4 5" xfId="19708"/>
    <cellStyle name="Procent 4 3 3 4 5 2" xfId="19709"/>
    <cellStyle name="Procent 4 3 3 4 5 2 2" xfId="19710"/>
    <cellStyle name="Procent 4 3 3 4 5 3" xfId="19711"/>
    <cellStyle name="Procent 4 3 3 4 6" xfId="19712"/>
    <cellStyle name="Procent 4 3 3 4 6 2" xfId="19713"/>
    <cellStyle name="Procent 4 3 3 4 6 2 2" xfId="19714"/>
    <cellStyle name="Procent 4 3 3 4 6 3" xfId="19715"/>
    <cellStyle name="Procent 4 3 3 4 7" xfId="19716"/>
    <cellStyle name="Procent 4 3 3 4 7 2" xfId="19717"/>
    <cellStyle name="Procent 4 3 3 4 8" xfId="19718"/>
    <cellStyle name="Procent 4 3 3 5" xfId="19719"/>
    <cellStyle name="Procent 4 3 3 5 2" xfId="19720"/>
    <cellStyle name="Procent 4 3 3 5 2 2" xfId="19721"/>
    <cellStyle name="Procent 4 3 3 5 2 2 2" xfId="19722"/>
    <cellStyle name="Procent 4 3 3 5 2 2 2 2" xfId="19723"/>
    <cellStyle name="Procent 4 3 3 5 2 2 2 2 2" xfId="19724"/>
    <cellStyle name="Procent 4 3 3 5 2 2 2 3" xfId="19725"/>
    <cellStyle name="Procent 4 3 3 5 2 2 3" xfId="19726"/>
    <cellStyle name="Procent 4 3 3 5 2 2 3 2" xfId="19727"/>
    <cellStyle name="Procent 4 3 3 5 2 2 4" xfId="19728"/>
    <cellStyle name="Procent 4 3 3 5 2 3" xfId="19729"/>
    <cellStyle name="Procent 4 3 3 5 2 3 2" xfId="19730"/>
    <cellStyle name="Procent 4 3 3 5 2 3 2 2" xfId="19731"/>
    <cellStyle name="Procent 4 3 3 5 2 3 3" xfId="19732"/>
    <cellStyle name="Procent 4 3 3 5 2 4" xfId="19733"/>
    <cellStyle name="Procent 4 3 3 5 2 4 2" xfId="19734"/>
    <cellStyle name="Procent 4 3 3 5 2 4 2 2" xfId="19735"/>
    <cellStyle name="Procent 4 3 3 5 2 4 3" xfId="19736"/>
    <cellStyle name="Procent 4 3 3 5 2 5" xfId="19737"/>
    <cellStyle name="Procent 4 3 3 5 2 5 2" xfId="19738"/>
    <cellStyle name="Procent 4 3 3 5 2 6" xfId="19739"/>
    <cellStyle name="Procent 4 3 3 5 3" xfId="19740"/>
    <cellStyle name="Procent 4 3 3 5 3 2" xfId="19741"/>
    <cellStyle name="Procent 4 3 3 5 3 2 2" xfId="19742"/>
    <cellStyle name="Procent 4 3 3 5 3 2 2 2" xfId="19743"/>
    <cellStyle name="Procent 4 3 3 5 3 2 3" xfId="19744"/>
    <cellStyle name="Procent 4 3 3 5 3 3" xfId="19745"/>
    <cellStyle name="Procent 4 3 3 5 3 3 2" xfId="19746"/>
    <cellStyle name="Procent 4 3 3 5 3 4" xfId="19747"/>
    <cellStyle name="Procent 4 3 3 5 4" xfId="19748"/>
    <cellStyle name="Procent 4 3 3 5 4 2" xfId="19749"/>
    <cellStyle name="Procent 4 3 3 5 4 2 2" xfId="19750"/>
    <cellStyle name="Procent 4 3 3 5 4 3" xfId="19751"/>
    <cellStyle name="Procent 4 3 3 5 5" xfId="19752"/>
    <cellStyle name="Procent 4 3 3 5 5 2" xfId="19753"/>
    <cellStyle name="Procent 4 3 3 5 5 2 2" xfId="19754"/>
    <cellStyle name="Procent 4 3 3 5 5 3" xfId="19755"/>
    <cellStyle name="Procent 4 3 3 5 6" xfId="19756"/>
    <cellStyle name="Procent 4 3 3 5 6 2" xfId="19757"/>
    <cellStyle name="Procent 4 3 3 5 7" xfId="19758"/>
    <cellStyle name="Procent 4 3 3 6" xfId="19759"/>
    <cellStyle name="Procent 4 3 3 6 2" xfId="19760"/>
    <cellStyle name="Procent 4 3 3 6 2 2" xfId="19761"/>
    <cellStyle name="Procent 4 3 3 6 2 2 2" xfId="19762"/>
    <cellStyle name="Procent 4 3 3 6 2 2 2 2" xfId="19763"/>
    <cellStyle name="Procent 4 3 3 6 2 2 3" xfId="19764"/>
    <cellStyle name="Procent 4 3 3 6 2 3" xfId="19765"/>
    <cellStyle name="Procent 4 3 3 6 2 3 2" xfId="19766"/>
    <cellStyle name="Procent 4 3 3 6 2 4" xfId="19767"/>
    <cellStyle name="Procent 4 3 3 6 3" xfId="19768"/>
    <cellStyle name="Procent 4 3 3 6 3 2" xfId="19769"/>
    <cellStyle name="Procent 4 3 3 6 3 2 2" xfId="19770"/>
    <cellStyle name="Procent 4 3 3 6 3 3" xfId="19771"/>
    <cellStyle name="Procent 4 3 3 6 4" xfId="19772"/>
    <cellStyle name="Procent 4 3 3 6 4 2" xfId="19773"/>
    <cellStyle name="Procent 4 3 3 6 4 2 2" xfId="19774"/>
    <cellStyle name="Procent 4 3 3 6 4 3" xfId="19775"/>
    <cellStyle name="Procent 4 3 3 6 5" xfId="19776"/>
    <cellStyle name="Procent 4 3 3 6 5 2" xfId="19777"/>
    <cellStyle name="Procent 4 3 3 6 6" xfId="19778"/>
    <cellStyle name="Procent 4 3 3 7" xfId="19779"/>
    <cellStyle name="Procent 4 3 3 7 2" xfId="19780"/>
    <cellStyle name="Procent 4 3 3 7 2 2" xfId="19781"/>
    <cellStyle name="Procent 4 3 3 7 2 2 2" xfId="19782"/>
    <cellStyle name="Procent 4 3 3 7 2 3" xfId="19783"/>
    <cellStyle name="Procent 4 3 3 7 3" xfId="19784"/>
    <cellStyle name="Procent 4 3 3 7 3 2" xfId="19785"/>
    <cellStyle name="Procent 4 3 3 7 4" xfId="19786"/>
    <cellStyle name="Procent 4 3 3 8" xfId="19787"/>
    <cellStyle name="Procent 4 3 3 8 2" xfId="19788"/>
    <cellStyle name="Procent 4 3 3 8 2 2" xfId="19789"/>
    <cellStyle name="Procent 4 3 3 8 3" xfId="19790"/>
    <cellStyle name="Procent 4 3 3 9" xfId="19791"/>
    <cellStyle name="Procent 4 3 3 9 2" xfId="19792"/>
    <cellStyle name="Procent 4 3 3 9 2 2" xfId="19793"/>
    <cellStyle name="Procent 4 3 3 9 3" xfId="19794"/>
    <cellStyle name="Procent 4 3 4" xfId="19795"/>
    <cellStyle name="Procent 4 3 4 2" xfId="19796"/>
    <cellStyle name="Procent 4 3 4 2 2" xfId="19797"/>
    <cellStyle name="Procent 4 3 4 2 2 2" xfId="19798"/>
    <cellStyle name="Procent 4 3 4 2 2 2 2" xfId="19799"/>
    <cellStyle name="Procent 4 3 4 2 2 2 2 2" xfId="19800"/>
    <cellStyle name="Procent 4 3 4 2 2 2 2 2 2" xfId="19801"/>
    <cellStyle name="Procent 4 3 4 2 2 2 2 2 2 2" xfId="19802"/>
    <cellStyle name="Procent 4 3 4 2 2 2 2 2 3" xfId="19803"/>
    <cellStyle name="Procent 4 3 4 2 2 2 2 3" xfId="19804"/>
    <cellStyle name="Procent 4 3 4 2 2 2 2 3 2" xfId="19805"/>
    <cellStyle name="Procent 4 3 4 2 2 2 2 4" xfId="19806"/>
    <cellStyle name="Procent 4 3 4 2 2 2 3" xfId="19807"/>
    <cellStyle name="Procent 4 3 4 2 2 2 3 2" xfId="19808"/>
    <cellStyle name="Procent 4 3 4 2 2 2 3 2 2" xfId="19809"/>
    <cellStyle name="Procent 4 3 4 2 2 2 3 3" xfId="19810"/>
    <cellStyle name="Procent 4 3 4 2 2 2 4" xfId="19811"/>
    <cellStyle name="Procent 4 3 4 2 2 2 4 2" xfId="19812"/>
    <cellStyle name="Procent 4 3 4 2 2 2 4 2 2" xfId="19813"/>
    <cellStyle name="Procent 4 3 4 2 2 2 4 3" xfId="19814"/>
    <cellStyle name="Procent 4 3 4 2 2 2 5" xfId="19815"/>
    <cellStyle name="Procent 4 3 4 2 2 2 5 2" xfId="19816"/>
    <cellStyle name="Procent 4 3 4 2 2 2 6" xfId="19817"/>
    <cellStyle name="Procent 4 3 4 2 2 3" xfId="19818"/>
    <cellStyle name="Procent 4 3 4 2 2 3 2" xfId="19819"/>
    <cellStyle name="Procent 4 3 4 2 2 3 2 2" xfId="19820"/>
    <cellStyle name="Procent 4 3 4 2 2 3 2 2 2" xfId="19821"/>
    <cellStyle name="Procent 4 3 4 2 2 3 2 3" xfId="19822"/>
    <cellStyle name="Procent 4 3 4 2 2 3 3" xfId="19823"/>
    <cellStyle name="Procent 4 3 4 2 2 3 3 2" xfId="19824"/>
    <cellStyle name="Procent 4 3 4 2 2 3 4" xfId="19825"/>
    <cellStyle name="Procent 4 3 4 2 2 4" xfId="19826"/>
    <cellStyle name="Procent 4 3 4 2 2 4 2" xfId="19827"/>
    <cellStyle name="Procent 4 3 4 2 2 4 2 2" xfId="19828"/>
    <cellStyle name="Procent 4 3 4 2 2 4 3" xfId="19829"/>
    <cellStyle name="Procent 4 3 4 2 2 5" xfId="19830"/>
    <cellStyle name="Procent 4 3 4 2 2 5 2" xfId="19831"/>
    <cellStyle name="Procent 4 3 4 2 2 5 2 2" xfId="19832"/>
    <cellStyle name="Procent 4 3 4 2 2 5 3" xfId="19833"/>
    <cellStyle name="Procent 4 3 4 2 2 6" xfId="19834"/>
    <cellStyle name="Procent 4 3 4 2 2 6 2" xfId="19835"/>
    <cellStyle name="Procent 4 3 4 2 2 7" xfId="19836"/>
    <cellStyle name="Procent 4 3 4 2 3" xfId="19837"/>
    <cellStyle name="Procent 4 3 4 2 3 2" xfId="19838"/>
    <cellStyle name="Procent 4 3 4 2 3 2 2" xfId="19839"/>
    <cellStyle name="Procent 4 3 4 2 3 2 2 2" xfId="19840"/>
    <cellStyle name="Procent 4 3 4 2 3 2 2 2 2" xfId="19841"/>
    <cellStyle name="Procent 4 3 4 2 3 2 2 3" xfId="19842"/>
    <cellStyle name="Procent 4 3 4 2 3 2 3" xfId="19843"/>
    <cellStyle name="Procent 4 3 4 2 3 2 3 2" xfId="19844"/>
    <cellStyle name="Procent 4 3 4 2 3 2 4" xfId="19845"/>
    <cellStyle name="Procent 4 3 4 2 3 3" xfId="19846"/>
    <cellStyle name="Procent 4 3 4 2 3 3 2" xfId="19847"/>
    <cellStyle name="Procent 4 3 4 2 3 3 2 2" xfId="19848"/>
    <cellStyle name="Procent 4 3 4 2 3 3 3" xfId="19849"/>
    <cellStyle name="Procent 4 3 4 2 3 4" xfId="19850"/>
    <cellStyle name="Procent 4 3 4 2 3 4 2" xfId="19851"/>
    <cellStyle name="Procent 4 3 4 2 3 4 2 2" xfId="19852"/>
    <cellStyle name="Procent 4 3 4 2 3 4 3" xfId="19853"/>
    <cellStyle name="Procent 4 3 4 2 3 5" xfId="19854"/>
    <cellStyle name="Procent 4 3 4 2 3 5 2" xfId="19855"/>
    <cellStyle name="Procent 4 3 4 2 3 6" xfId="19856"/>
    <cellStyle name="Procent 4 3 4 2 4" xfId="19857"/>
    <cellStyle name="Procent 4 3 4 2 4 2" xfId="19858"/>
    <cellStyle name="Procent 4 3 4 2 4 2 2" xfId="19859"/>
    <cellStyle name="Procent 4 3 4 2 4 2 2 2" xfId="19860"/>
    <cellStyle name="Procent 4 3 4 2 4 2 3" xfId="19861"/>
    <cellStyle name="Procent 4 3 4 2 4 3" xfId="19862"/>
    <cellStyle name="Procent 4 3 4 2 4 3 2" xfId="19863"/>
    <cellStyle name="Procent 4 3 4 2 4 4" xfId="19864"/>
    <cellStyle name="Procent 4 3 4 2 5" xfId="19865"/>
    <cellStyle name="Procent 4 3 4 2 5 2" xfId="19866"/>
    <cellStyle name="Procent 4 3 4 2 5 2 2" xfId="19867"/>
    <cellStyle name="Procent 4 3 4 2 5 3" xfId="19868"/>
    <cellStyle name="Procent 4 3 4 2 6" xfId="19869"/>
    <cellStyle name="Procent 4 3 4 2 6 2" xfId="19870"/>
    <cellStyle name="Procent 4 3 4 2 6 2 2" xfId="19871"/>
    <cellStyle name="Procent 4 3 4 2 6 3" xfId="19872"/>
    <cellStyle name="Procent 4 3 4 2 7" xfId="19873"/>
    <cellStyle name="Procent 4 3 4 2 7 2" xfId="19874"/>
    <cellStyle name="Procent 4 3 4 2 8" xfId="19875"/>
    <cellStyle name="Procent 4 3 4 3" xfId="19876"/>
    <cellStyle name="Procent 4 3 4 3 2" xfId="19877"/>
    <cellStyle name="Procent 4 3 4 3 2 2" xfId="19878"/>
    <cellStyle name="Procent 4 3 4 3 2 2 2" xfId="19879"/>
    <cellStyle name="Procent 4 3 4 3 2 2 2 2" xfId="19880"/>
    <cellStyle name="Procent 4 3 4 3 2 2 2 2 2" xfId="19881"/>
    <cellStyle name="Procent 4 3 4 3 2 2 2 3" xfId="19882"/>
    <cellStyle name="Procent 4 3 4 3 2 2 3" xfId="19883"/>
    <cellStyle name="Procent 4 3 4 3 2 2 3 2" xfId="19884"/>
    <cellStyle name="Procent 4 3 4 3 2 2 4" xfId="19885"/>
    <cellStyle name="Procent 4 3 4 3 2 3" xfId="19886"/>
    <cellStyle name="Procent 4 3 4 3 2 3 2" xfId="19887"/>
    <cellStyle name="Procent 4 3 4 3 2 3 2 2" xfId="19888"/>
    <cellStyle name="Procent 4 3 4 3 2 3 3" xfId="19889"/>
    <cellStyle name="Procent 4 3 4 3 2 4" xfId="19890"/>
    <cellStyle name="Procent 4 3 4 3 2 4 2" xfId="19891"/>
    <cellStyle name="Procent 4 3 4 3 2 4 2 2" xfId="19892"/>
    <cellStyle name="Procent 4 3 4 3 2 4 3" xfId="19893"/>
    <cellStyle name="Procent 4 3 4 3 2 5" xfId="19894"/>
    <cellStyle name="Procent 4 3 4 3 2 5 2" xfId="19895"/>
    <cellStyle name="Procent 4 3 4 3 2 6" xfId="19896"/>
    <cellStyle name="Procent 4 3 4 3 3" xfId="19897"/>
    <cellStyle name="Procent 4 3 4 3 3 2" xfId="19898"/>
    <cellStyle name="Procent 4 3 4 3 3 2 2" xfId="19899"/>
    <cellStyle name="Procent 4 3 4 3 3 2 2 2" xfId="19900"/>
    <cellStyle name="Procent 4 3 4 3 3 2 3" xfId="19901"/>
    <cellStyle name="Procent 4 3 4 3 3 3" xfId="19902"/>
    <cellStyle name="Procent 4 3 4 3 3 3 2" xfId="19903"/>
    <cellStyle name="Procent 4 3 4 3 3 4" xfId="19904"/>
    <cellStyle name="Procent 4 3 4 3 4" xfId="19905"/>
    <cellStyle name="Procent 4 3 4 3 4 2" xfId="19906"/>
    <cellStyle name="Procent 4 3 4 3 4 2 2" xfId="19907"/>
    <cellStyle name="Procent 4 3 4 3 4 3" xfId="19908"/>
    <cellStyle name="Procent 4 3 4 3 5" xfId="19909"/>
    <cellStyle name="Procent 4 3 4 3 5 2" xfId="19910"/>
    <cellStyle name="Procent 4 3 4 3 5 2 2" xfId="19911"/>
    <cellStyle name="Procent 4 3 4 3 5 3" xfId="19912"/>
    <cellStyle name="Procent 4 3 4 3 6" xfId="19913"/>
    <cellStyle name="Procent 4 3 4 3 6 2" xfId="19914"/>
    <cellStyle name="Procent 4 3 4 3 7" xfId="19915"/>
    <cellStyle name="Procent 4 3 4 4" xfId="19916"/>
    <cellStyle name="Procent 4 3 4 4 2" xfId="19917"/>
    <cellStyle name="Procent 4 3 4 4 2 2" xfId="19918"/>
    <cellStyle name="Procent 4 3 4 4 2 2 2" xfId="19919"/>
    <cellStyle name="Procent 4 3 4 4 2 2 2 2" xfId="19920"/>
    <cellStyle name="Procent 4 3 4 4 2 2 3" xfId="19921"/>
    <cellStyle name="Procent 4 3 4 4 2 3" xfId="19922"/>
    <cellStyle name="Procent 4 3 4 4 2 3 2" xfId="19923"/>
    <cellStyle name="Procent 4 3 4 4 2 4" xfId="19924"/>
    <cellStyle name="Procent 4 3 4 4 3" xfId="19925"/>
    <cellStyle name="Procent 4 3 4 4 3 2" xfId="19926"/>
    <cellStyle name="Procent 4 3 4 4 3 2 2" xfId="19927"/>
    <cellStyle name="Procent 4 3 4 4 3 3" xfId="19928"/>
    <cellStyle name="Procent 4 3 4 4 4" xfId="19929"/>
    <cellStyle name="Procent 4 3 4 4 4 2" xfId="19930"/>
    <cellStyle name="Procent 4 3 4 4 4 2 2" xfId="19931"/>
    <cellStyle name="Procent 4 3 4 4 4 3" xfId="19932"/>
    <cellStyle name="Procent 4 3 4 4 5" xfId="19933"/>
    <cellStyle name="Procent 4 3 4 4 5 2" xfId="19934"/>
    <cellStyle name="Procent 4 3 4 4 6" xfId="19935"/>
    <cellStyle name="Procent 4 3 4 5" xfId="19936"/>
    <cellStyle name="Procent 4 3 4 5 2" xfId="19937"/>
    <cellStyle name="Procent 4 3 4 5 2 2" xfId="19938"/>
    <cellStyle name="Procent 4 3 4 5 2 2 2" xfId="19939"/>
    <cellStyle name="Procent 4 3 4 5 2 3" xfId="19940"/>
    <cellStyle name="Procent 4 3 4 5 3" xfId="19941"/>
    <cellStyle name="Procent 4 3 4 5 3 2" xfId="19942"/>
    <cellStyle name="Procent 4 3 4 5 4" xfId="19943"/>
    <cellStyle name="Procent 4 3 4 6" xfId="19944"/>
    <cellStyle name="Procent 4 3 4 6 2" xfId="19945"/>
    <cellStyle name="Procent 4 3 4 6 2 2" xfId="19946"/>
    <cellStyle name="Procent 4 3 4 6 3" xfId="19947"/>
    <cellStyle name="Procent 4 3 4 7" xfId="19948"/>
    <cellStyle name="Procent 4 3 4 7 2" xfId="19949"/>
    <cellStyle name="Procent 4 3 4 7 2 2" xfId="19950"/>
    <cellStyle name="Procent 4 3 4 7 3" xfId="19951"/>
    <cellStyle name="Procent 4 3 4 8" xfId="19952"/>
    <cellStyle name="Procent 4 3 4 8 2" xfId="19953"/>
    <cellStyle name="Procent 4 3 4 9" xfId="19954"/>
    <cellStyle name="Procent 4 3 5" xfId="19955"/>
    <cellStyle name="Procent 4 3 5 2" xfId="19956"/>
    <cellStyle name="Procent 4 3 5 2 2" xfId="19957"/>
    <cellStyle name="Procent 4 3 5 2 2 2" xfId="19958"/>
    <cellStyle name="Procent 4 3 5 2 2 2 2" xfId="19959"/>
    <cellStyle name="Procent 4 3 5 2 2 2 2 2" xfId="19960"/>
    <cellStyle name="Procent 4 3 5 2 2 2 2 2 2" xfId="19961"/>
    <cellStyle name="Procent 4 3 5 2 2 2 2 2 2 2" xfId="19962"/>
    <cellStyle name="Procent 4 3 5 2 2 2 2 2 3" xfId="19963"/>
    <cellStyle name="Procent 4 3 5 2 2 2 2 3" xfId="19964"/>
    <cellStyle name="Procent 4 3 5 2 2 2 2 3 2" xfId="19965"/>
    <cellStyle name="Procent 4 3 5 2 2 2 2 4" xfId="19966"/>
    <cellStyle name="Procent 4 3 5 2 2 2 3" xfId="19967"/>
    <cellStyle name="Procent 4 3 5 2 2 2 3 2" xfId="19968"/>
    <cellStyle name="Procent 4 3 5 2 2 2 3 2 2" xfId="19969"/>
    <cellStyle name="Procent 4 3 5 2 2 2 3 3" xfId="19970"/>
    <cellStyle name="Procent 4 3 5 2 2 2 4" xfId="19971"/>
    <cellStyle name="Procent 4 3 5 2 2 2 4 2" xfId="19972"/>
    <cellStyle name="Procent 4 3 5 2 2 2 4 2 2" xfId="19973"/>
    <cellStyle name="Procent 4 3 5 2 2 2 4 3" xfId="19974"/>
    <cellStyle name="Procent 4 3 5 2 2 2 5" xfId="19975"/>
    <cellStyle name="Procent 4 3 5 2 2 2 5 2" xfId="19976"/>
    <cellStyle name="Procent 4 3 5 2 2 2 6" xfId="19977"/>
    <cellStyle name="Procent 4 3 5 2 2 3" xfId="19978"/>
    <cellStyle name="Procent 4 3 5 2 2 3 2" xfId="19979"/>
    <cellStyle name="Procent 4 3 5 2 2 3 2 2" xfId="19980"/>
    <cellStyle name="Procent 4 3 5 2 2 3 2 2 2" xfId="19981"/>
    <cellStyle name="Procent 4 3 5 2 2 3 2 3" xfId="19982"/>
    <cellStyle name="Procent 4 3 5 2 2 3 3" xfId="19983"/>
    <cellStyle name="Procent 4 3 5 2 2 3 3 2" xfId="19984"/>
    <cellStyle name="Procent 4 3 5 2 2 3 4" xfId="19985"/>
    <cellStyle name="Procent 4 3 5 2 2 4" xfId="19986"/>
    <cellStyle name="Procent 4 3 5 2 2 4 2" xfId="19987"/>
    <cellStyle name="Procent 4 3 5 2 2 4 2 2" xfId="19988"/>
    <cellStyle name="Procent 4 3 5 2 2 4 3" xfId="19989"/>
    <cellStyle name="Procent 4 3 5 2 2 5" xfId="19990"/>
    <cellStyle name="Procent 4 3 5 2 2 5 2" xfId="19991"/>
    <cellStyle name="Procent 4 3 5 2 2 5 2 2" xfId="19992"/>
    <cellStyle name="Procent 4 3 5 2 2 5 3" xfId="19993"/>
    <cellStyle name="Procent 4 3 5 2 2 6" xfId="19994"/>
    <cellStyle name="Procent 4 3 5 2 2 6 2" xfId="19995"/>
    <cellStyle name="Procent 4 3 5 2 2 7" xfId="19996"/>
    <cellStyle name="Procent 4 3 5 2 3" xfId="19997"/>
    <cellStyle name="Procent 4 3 5 2 3 2" xfId="19998"/>
    <cellStyle name="Procent 4 3 5 2 3 2 2" xfId="19999"/>
    <cellStyle name="Procent 4 3 5 2 3 2 2 2" xfId="20000"/>
    <cellStyle name="Procent 4 3 5 2 3 2 2 2 2" xfId="20001"/>
    <cellStyle name="Procent 4 3 5 2 3 2 2 3" xfId="20002"/>
    <cellStyle name="Procent 4 3 5 2 3 2 3" xfId="20003"/>
    <cellStyle name="Procent 4 3 5 2 3 2 3 2" xfId="20004"/>
    <cellStyle name="Procent 4 3 5 2 3 2 4" xfId="20005"/>
    <cellStyle name="Procent 4 3 5 2 3 3" xfId="20006"/>
    <cellStyle name="Procent 4 3 5 2 3 3 2" xfId="20007"/>
    <cellStyle name="Procent 4 3 5 2 3 3 2 2" xfId="20008"/>
    <cellStyle name="Procent 4 3 5 2 3 3 3" xfId="20009"/>
    <cellStyle name="Procent 4 3 5 2 3 4" xfId="20010"/>
    <cellStyle name="Procent 4 3 5 2 3 4 2" xfId="20011"/>
    <cellStyle name="Procent 4 3 5 2 3 4 2 2" xfId="20012"/>
    <cellStyle name="Procent 4 3 5 2 3 4 3" xfId="20013"/>
    <cellStyle name="Procent 4 3 5 2 3 5" xfId="20014"/>
    <cellStyle name="Procent 4 3 5 2 3 5 2" xfId="20015"/>
    <cellStyle name="Procent 4 3 5 2 3 6" xfId="20016"/>
    <cellStyle name="Procent 4 3 5 2 4" xfId="20017"/>
    <cellStyle name="Procent 4 3 5 2 4 2" xfId="20018"/>
    <cellStyle name="Procent 4 3 5 2 4 2 2" xfId="20019"/>
    <cellStyle name="Procent 4 3 5 2 4 2 2 2" xfId="20020"/>
    <cellStyle name="Procent 4 3 5 2 4 2 3" xfId="20021"/>
    <cellStyle name="Procent 4 3 5 2 4 3" xfId="20022"/>
    <cellStyle name="Procent 4 3 5 2 4 3 2" xfId="20023"/>
    <cellStyle name="Procent 4 3 5 2 4 4" xfId="20024"/>
    <cellStyle name="Procent 4 3 5 2 5" xfId="20025"/>
    <cellStyle name="Procent 4 3 5 2 5 2" xfId="20026"/>
    <cellStyle name="Procent 4 3 5 2 5 2 2" xfId="20027"/>
    <cellStyle name="Procent 4 3 5 2 5 3" xfId="20028"/>
    <cellStyle name="Procent 4 3 5 2 6" xfId="20029"/>
    <cellStyle name="Procent 4 3 5 2 6 2" xfId="20030"/>
    <cellStyle name="Procent 4 3 5 2 6 2 2" xfId="20031"/>
    <cellStyle name="Procent 4 3 5 2 6 3" xfId="20032"/>
    <cellStyle name="Procent 4 3 5 2 7" xfId="20033"/>
    <cellStyle name="Procent 4 3 5 2 7 2" xfId="20034"/>
    <cellStyle name="Procent 4 3 5 2 8" xfId="20035"/>
    <cellStyle name="Procent 4 3 5 3" xfId="20036"/>
    <cellStyle name="Procent 4 3 5 3 2" xfId="20037"/>
    <cellStyle name="Procent 4 3 5 3 2 2" xfId="20038"/>
    <cellStyle name="Procent 4 3 5 3 2 2 2" xfId="20039"/>
    <cellStyle name="Procent 4 3 5 3 2 2 2 2" xfId="20040"/>
    <cellStyle name="Procent 4 3 5 3 2 2 2 2 2" xfId="20041"/>
    <cellStyle name="Procent 4 3 5 3 2 2 2 3" xfId="20042"/>
    <cellStyle name="Procent 4 3 5 3 2 2 3" xfId="20043"/>
    <cellStyle name="Procent 4 3 5 3 2 2 3 2" xfId="20044"/>
    <cellStyle name="Procent 4 3 5 3 2 2 4" xfId="20045"/>
    <cellStyle name="Procent 4 3 5 3 2 3" xfId="20046"/>
    <cellStyle name="Procent 4 3 5 3 2 3 2" xfId="20047"/>
    <cellStyle name="Procent 4 3 5 3 2 3 2 2" xfId="20048"/>
    <cellStyle name="Procent 4 3 5 3 2 3 3" xfId="20049"/>
    <cellStyle name="Procent 4 3 5 3 2 4" xfId="20050"/>
    <cellStyle name="Procent 4 3 5 3 2 4 2" xfId="20051"/>
    <cellStyle name="Procent 4 3 5 3 2 4 2 2" xfId="20052"/>
    <cellStyle name="Procent 4 3 5 3 2 4 3" xfId="20053"/>
    <cellStyle name="Procent 4 3 5 3 2 5" xfId="20054"/>
    <cellStyle name="Procent 4 3 5 3 2 5 2" xfId="20055"/>
    <cellStyle name="Procent 4 3 5 3 2 6" xfId="20056"/>
    <cellStyle name="Procent 4 3 5 3 3" xfId="20057"/>
    <cellStyle name="Procent 4 3 5 3 3 2" xfId="20058"/>
    <cellStyle name="Procent 4 3 5 3 3 2 2" xfId="20059"/>
    <cellStyle name="Procent 4 3 5 3 3 2 2 2" xfId="20060"/>
    <cellStyle name="Procent 4 3 5 3 3 2 3" xfId="20061"/>
    <cellStyle name="Procent 4 3 5 3 3 3" xfId="20062"/>
    <cellStyle name="Procent 4 3 5 3 3 3 2" xfId="20063"/>
    <cellStyle name="Procent 4 3 5 3 3 4" xfId="20064"/>
    <cellStyle name="Procent 4 3 5 3 4" xfId="20065"/>
    <cellStyle name="Procent 4 3 5 3 4 2" xfId="20066"/>
    <cellStyle name="Procent 4 3 5 3 4 2 2" xfId="20067"/>
    <cellStyle name="Procent 4 3 5 3 4 3" xfId="20068"/>
    <cellStyle name="Procent 4 3 5 3 5" xfId="20069"/>
    <cellStyle name="Procent 4 3 5 3 5 2" xfId="20070"/>
    <cellStyle name="Procent 4 3 5 3 5 2 2" xfId="20071"/>
    <cellStyle name="Procent 4 3 5 3 5 3" xfId="20072"/>
    <cellStyle name="Procent 4 3 5 3 6" xfId="20073"/>
    <cellStyle name="Procent 4 3 5 3 6 2" xfId="20074"/>
    <cellStyle name="Procent 4 3 5 3 7" xfId="20075"/>
    <cellStyle name="Procent 4 3 5 4" xfId="20076"/>
    <cellStyle name="Procent 4 3 5 4 2" xfId="20077"/>
    <cellStyle name="Procent 4 3 5 4 2 2" xfId="20078"/>
    <cellStyle name="Procent 4 3 5 4 2 2 2" xfId="20079"/>
    <cellStyle name="Procent 4 3 5 4 2 2 2 2" xfId="20080"/>
    <cellStyle name="Procent 4 3 5 4 2 2 3" xfId="20081"/>
    <cellStyle name="Procent 4 3 5 4 2 3" xfId="20082"/>
    <cellStyle name="Procent 4 3 5 4 2 3 2" xfId="20083"/>
    <cellStyle name="Procent 4 3 5 4 2 4" xfId="20084"/>
    <cellStyle name="Procent 4 3 5 4 3" xfId="20085"/>
    <cellStyle name="Procent 4 3 5 4 3 2" xfId="20086"/>
    <cellStyle name="Procent 4 3 5 4 3 2 2" xfId="20087"/>
    <cellStyle name="Procent 4 3 5 4 3 3" xfId="20088"/>
    <cellStyle name="Procent 4 3 5 4 4" xfId="20089"/>
    <cellStyle name="Procent 4 3 5 4 4 2" xfId="20090"/>
    <cellStyle name="Procent 4 3 5 4 4 2 2" xfId="20091"/>
    <cellStyle name="Procent 4 3 5 4 4 3" xfId="20092"/>
    <cellStyle name="Procent 4 3 5 4 5" xfId="20093"/>
    <cellStyle name="Procent 4 3 5 4 5 2" xfId="20094"/>
    <cellStyle name="Procent 4 3 5 4 6" xfId="20095"/>
    <cellStyle name="Procent 4 3 5 5" xfId="20096"/>
    <cellStyle name="Procent 4 3 5 5 2" xfId="20097"/>
    <cellStyle name="Procent 4 3 5 5 2 2" xfId="20098"/>
    <cellStyle name="Procent 4 3 5 5 2 2 2" xfId="20099"/>
    <cellStyle name="Procent 4 3 5 5 2 3" xfId="20100"/>
    <cellStyle name="Procent 4 3 5 5 3" xfId="20101"/>
    <cellStyle name="Procent 4 3 5 5 3 2" xfId="20102"/>
    <cellStyle name="Procent 4 3 5 5 4" xfId="20103"/>
    <cellStyle name="Procent 4 3 5 6" xfId="20104"/>
    <cellStyle name="Procent 4 3 5 6 2" xfId="20105"/>
    <cellStyle name="Procent 4 3 5 6 2 2" xfId="20106"/>
    <cellStyle name="Procent 4 3 5 6 3" xfId="20107"/>
    <cellStyle name="Procent 4 3 5 7" xfId="20108"/>
    <cellStyle name="Procent 4 3 5 7 2" xfId="20109"/>
    <cellStyle name="Procent 4 3 5 7 2 2" xfId="20110"/>
    <cellStyle name="Procent 4 3 5 7 3" xfId="20111"/>
    <cellStyle name="Procent 4 3 5 8" xfId="20112"/>
    <cellStyle name="Procent 4 3 5 8 2" xfId="20113"/>
    <cellStyle name="Procent 4 3 5 9" xfId="20114"/>
    <cellStyle name="Procent 4 3 6" xfId="20115"/>
    <cellStyle name="Procent 4 3 6 2" xfId="20116"/>
    <cellStyle name="Procent 4 3 6 2 2" xfId="20117"/>
    <cellStyle name="Procent 4 3 6 2 2 2" xfId="20118"/>
    <cellStyle name="Procent 4 3 6 2 2 2 2" xfId="20119"/>
    <cellStyle name="Procent 4 3 6 2 2 2 2 2" xfId="20120"/>
    <cellStyle name="Procent 4 3 6 2 2 2 2 2 2" xfId="20121"/>
    <cellStyle name="Procent 4 3 6 2 2 2 2 3" xfId="20122"/>
    <cellStyle name="Procent 4 3 6 2 2 2 3" xfId="20123"/>
    <cellStyle name="Procent 4 3 6 2 2 2 3 2" xfId="20124"/>
    <cellStyle name="Procent 4 3 6 2 2 2 4" xfId="20125"/>
    <cellStyle name="Procent 4 3 6 2 2 3" xfId="20126"/>
    <cellStyle name="Procent 4 3 6 2 2 3 2" xfId="20127"/>
    <cellStyle name="Procent 4 3 6 2 2 3 2 2" xfId="20128"/>
    <cellStyle name="Procent 4 3 6 2 2 3 3" xfId="20129"/>
    <cellStyle name="Procent 4 3 6 2 2 4" xfId="20130"/>
    <cellStyle name="Procent 4 3 6 2 2 4 2" xfId="20131"/>
    <cellStyle name="Procent 4 3 6 2 2 4 2 2" xfId="20132"/>
    <cellStyle name="Procent 4 3 6 2 2 4 3" xfId="20133"/>
    <cellStyle name="Procent 4 3 6 2 2 5" xfId="20134"/>
    <cellStyle name="Procent 4 3 6 2 2 5 2" xfId="20135"/>
    <cellStyle name="Procent 4 3 6 2 2 6" xfId="20136"/>
    <cellStyle name="Procent 4 3 6 2 3" xfId="20137"/>
    <cellStyle name="Procent 4 3 6 2 3 2" xfId="20138"/>
    <cellStyle name="Procent 4 3 6 2 3 2 2" xfId="20139"/>
    <cellStyle name="Procent 4 3 6 2 3 2 2 2" xfId="20140"/>
    <cellStyle name="Procent 4 3 6 2 3 2 3" xfId="20141"/>
    <cellStyle name="Procent 4 3 6 2 3 3" xfId="20142"/>
    <cellStyle name="Procent 4 3 6 2 3 3 2" xfId="20143"/>
    <cellStyle name="Procent 4 3 6 2 3 4" xfId="20144"/>
    <cellStyle name="Procent 4 3 6 2 4" xfId="20145"/>
    <cellStyle name="Procent 4 3 6 2 4 2" xfId="20146"/>
    <cellStyle name="Procent 4 3 6 2 4 2 2" xfId="20147"/>
    <cellStyle name="Procent 4 3 6 2 4 3" xfId="20148"/>
    <cellStyle name="Procent 4 3 6 2 5" xfId="20149"/>
    <cellStyle name="Procent 4 3 6 2 5 2" xfId="20150"/>
    <cellStyle name="Procent 4 3 6 2 5 2 2" xfId="20151"/>
    <cellStyle name="Procent 4 3 6 2 5 3" xfId="20152"/>
    <cellStyle name="Procent 4 3 6 2 6" xfId="20153"/>
    <cellStyle name="Procent 4 3 6 2 6 2" xfId="20154"/>
    <cellStyle name="Procent 4 3 6 2 7" xfId="20155"/>
    <cellStyle name="Procent 4 3 6 3" xfId="20156"/>
    <cellStyle name="Procent 4 3 6 3 2" xfId="20157"/>
    <cellStyle name="Procent 4 3 6 3 2 2" xfId="20158"/>
    <cellStyle name="Procent 4 3 6 3 2 2 2" xfId="20159"/>
    <cellStyle name="Procent 4 3 6 3 2 2 2 2" xfId="20160"/>
    <cellStyle name="Procent 4 3 6 3 2 2 3" xfId="20161"/>
    <cellStyle name="Procent 4 3 6 3 2 3" xfId="20162"/>
    <cellStyle name="Procent 4 3 6 3 2 3 2" xfId="20163"/>
    <cellStyle name="Procent 4 3 6 3 2 4" xfId="20164"/>
    <cellStyle name="Procent 4 3 6 3 3" xfId="20165"/>
    <cellStyle name="Procent 4 3 6 3 3 2" xfId="20166"/>
    <cellStyle name="Procent 4 3 6 3 3 2 2" xfId="20167"/>
    <cellStyle name="Procent 4 3 6 3 3 3" xfId="20168"/>
    <cellStyle name="Procent 4 3 6 3 4" xfId="20169"/>
    <cellStyle name="Procent 4 3 6 3 4 2" xfId="20170"/>
    <cellStyle name="Procent 4 3 6 3 4 2 2" xfId="20171"/>
    <cellStyle name="Procent 4 3 6 3 4 3" xfId="20172"/>
    <cellStyle name="Procent 4 3 6 3 5" xfId="20173"/>
    <cellStyle name="Procent 4 3 6 3 5 2" xfId="20174"/>
    <cellStyle name="Procent 4 3 6 3 6" xfId="20175"/>
    <cellStyle name="Procent 4 3 6 4" xfId="20176"/>
    <cellStyle name="Procent 4 3 6 4 2" xfId="20177"/>
    <cellStyle name="Procent 4 3 6 4 2 2" xfId="20178"/>
    <cellStyle name="Procent 4 3 6 4 2 2 2" xfId="20179"/>
    <cellStyle name="Procent 4 3 6 4 2 3" xfId="20180"/>
    <cellStyle name="Procent 4 3 6 4 3" xfId="20181"/>
    <cellStyle name="Procent 4 3 6 4 3 2" xfId="20182"/>
    <cellStyle name="Procent 4 3 6 4 4" xfId="20183"/>
    <cellStyle name="Procent 4 3 6 5" xfId="20184"/>
    <cellStyle name="Procent 4 3 6 5 2" xfId="20185"/>
    <cellStyle name="Procent 4 3 6 5 2 2" xfId="20186"/>
    <cellStyle name="Procent 4 3 6 5 3" xfId="20187"/>
    <cellStyle name="Procent 4 3 6 6" xfId="20188"/>
    <cellStyle name="Procent 4 3 6 6 2" xfId="20189"/>
    <cellStyle name="Procent 4 3 6 6 2 2" xfId="20190"/>
    <cellStyle name="Procent 4 3 6 6 3" xfId="20191"/>
    <cellStyle name="Procent 4 3 6 7" xfId="20192"/>
    <cellStyle name="Procent 4 3 6 7 2" xfId="20193"/>
    <cellStyle name="Procent 4 3 6 8" xfId="20194"/>
    <cellStyle name="Procent 4 3 7" xfId="20195"/>
    <cellStyle name="Procent 4 3 7 2" xfId="20196"/>
    <cellStyle name="Procent 4 3 7 2 2" xfId="20197"/>
    <cellStyle name="Procent 4 3 7 2 2 2" xfId="20198"/>
    <cellStyle name="Procent 4 3 7 2 2 2 2" xfId="20199"/>
    <cellStyle name="Procent 4 3 7 2 2 2 2 2" xfId="20200"/>
    <cellStyle name="Procent 4 3 7 2 2 2 3" xfId="20201"/>
    <cellStyle name="Procent 4 3 7 2 2 3" xfId="20202"/>
    <cellStyle name="Procent 4 3 7 2 2 3 2" xfId="20203"/>
    <cellStyle name="Procent 4 3 7 2 2 4" xfId="20204"/>
    <cellStyle name="Procent 4 3 7 2 3" xfId="20205"/>
    <cellStyle name="Procent 4 3 7 2 3 2" xfId="20206"/>
    <cellStyle name="Procent 4 3 7 2 3 2 2" xfId="20207"/>
    <cellStyle name="Procent 4 3 7 2 3 3" xfId="20208"/>
    <cellStyle name="Procent 4 3 7 2 4" xfId="20209"/>
    <cellStyle name="Procent 4 3 7 2 4 2" xfId="20210"/>
    <cellStyle name="Procent 4 3 7 2 4 2 2" xfId="20211"/>
    <cellStyle name="Procent 4 3 7 2 4 3" xfId="20212"/>
    <cellStyle name="Procent 4 3 7 2 5" xfId="20213"/>
    <cellStyle name="Procent 4 3 7 2 5 2" xfId="20214"/>
    <cellStyle name="Procent 4 3 7 2 6" xfId="20215"/>
    <cellStyle name="Procent 4 3 7 3" xfId="20216"/>
    <cellStyle name="Procent 4 3 7 3 2" xfId="20217"/>
    <cellStyle name="Procent 4 3 7 3 2 2" xfId="20218"/>
    <cellStyle name="Procent 4 3 7 3 2 2 2" xfId="20219"/>
    <cellStyle name="Procent 4 3 7 3 2 3" xfId="20220"/>
    <cellStyle name="Procent 4 3 7 3 3" xfId="20221"/>
    <cellStyle name="Procent 4 3 7 3 3 2" xfId="20222"/>
    <cellStyle name="Procent 4 3 7 3 4" xfId="20223"/>
    <cellStyle name="Procent 4 3 7 4" xfId="20224"/>
    <cellStyle name="Procent 4 3 7 4 2" xfId="20225"/>
    <cellStyle name="Procent 4 3 7 4 2 2" xfId="20226"/>
    <cellStyle name="Procent 4 3 7 4 3" xfId="20227"/>
    <cellStyle name="Procent 4 3 7 5" xfId="20228"/>
    <cellStyle name="Procent 4 3 7 5 2" xfId="20229"/>
    <cellStyle name="Procent 4 3 7 5 2 2" xfId="20230"/>
    <cellStyle name="Procent 4 3 7 5 3" xfId="20231"/>
    <cellStyle name="Procent 4 3 7 6" xfId="20232"/>
    <cellStyle name="Procent 4 3 7 6 2" xfId="20233"/>
    <cellStyle name="Procent 4 3 7 7" xfId="20234"/>
    <cellStyle name="Procent 4 3 8" xfId="20235"/>
    <cellStyle name="Procent 4 3 9" xfId="20236"/>
    <cellStyle name="Procent 4 3 9 2" xfId="20237"/>
    <cellStyle name="Procent 4 3 9 2 2" xfId="20238"/>
    <cellStyle name="Procent 4 3 9 2 2 2" xfId="20239"/>
    <cellStyle name="Procent 4 3 9 2 2 2 2" xfId="20240"/>
    <cellStyle name="Procent 4 3 9 2 2 3" xfId="20241"/>
    <cellStyle name="Procent 4 3 9 2 3" xfId="20242"/>
    <cellStyle name="Procent 4 3 9 2 3 2" xfId="20243"/>
    <cellStyle name="Procent 4 3 9 2 4" xfId="20244"/>
    <cellStyle name="Procent 4 3 9 3" xfId="20245"/>
    <cellStyle name="Procent 4 3 9 3 2" xfId="20246"/>
    <cellStyle name="Procent 4 3 9 3 2 2" xfId="20247"/>
    <cellStyle name="Procent 4 3 9 3 3" xfId="20248"/>
    <cellStyle name="Procent 4 3 9 4" xfId="20249"/>
    <cellStyle name="Procent 4 3 9 4 2" xfId="20250"/>
    <cellStyle name="Procent 4 3 9 4 2 2" xfId="20251"/>
    <cellStyle name="Procent 4 3 9 4 3" xfId="20252"/>
    <cellStyle name="Procent 4 3 9 5" xfId="20253"/>
    <cellStyle name="Procent 4 3 9 5 2" xfId="20254"/>
    <cellStyle name="Procent 4 3 9 6" xfId="20255"/>
    <cellStyle name="Procent 4 4" xfId="20256"/>
    <cellStyle name="Procent 4 5" xfId="20257"/>
    <cellStyle name="Procent 5" xfId="20258"/>
    <cellStyle name="Procent 5 2" xfId="20259"/>
    <cellStyle name="Procent 6" xfId="20260"/>
    <cellStyle name="Procent 6 2" xfId="20261"/>
    <cellStyle name="Procent 6 2 2" xfId="20262"/>
    <cellStyle name="Procent 6 2 2 2" xfId="20263"/>
    <cellStyle name="Procent 6 2 2 2 2" xfId="20264"/>
    <cellStyle name="Procent 6 2 2 2 2 2" xfId="20265"/>
    <cellStyle name="Procent 6 2 2 2 3" xfId="20266"/>
    <cellStyle name="Procent 6 2 2 3" xfId="20267"/>
    <cellStyle name="Procent 6 2 2 3 2" xfId="20268"/>
    <cellStyle name="Procent 6 2 2 4" xfId="20269"/>
    <cellStyle name="Procent 6 2 3" xfId="20270"/>
    <cellStyle name="Procent 6 2 3 2" xfId="20271"/>
    <cellStyle name="Procent 6 2 3 2 2" xfId="20272"/>
    <cellStyle name="Procent 6 2 3 3" xfId="20273"/>
    <cellStyle name="Procent 6 2 4" xfId="20274"/>
    <cellStyle name="Procent 6 2 4 2" xfId="20275"/>
    <cellStyle name="Procent 6 2 4 2 2" xfId="20276"/>
    <cellStyle name="Procent 6 2 4 3" xfId="20277"/>
    <cellStyle name="Procent 6 2 5" xfId="20278"/>
    <cellStyle name="Procent 6 2 5 2" xfId="20279"/>
    <cellStyle name="Procent 6 2 6" xfId="20280"/>
    <cellStyle name="Procent 6 3" xfId="20281"/>
    <cellStyle name="Procent 6 3 2" xfId="20282"/>
    <cellStyle name="Procent 6 3 2 2" xfId="20283"/>
    <cellStyle name="Procent 6 3 2 2 2" xfId="20284"/>
    <cellStyle name="Procent 6 3 2 3" xfId="20285"/>
    <cellStyle name="Procent 6 3 3" xfId="20286"/>
    <cellStyle name="Procent 6 3 3 2" xfId="20287"/>
    <cellStyle name="Procent 6 3 4" xfId="20288"/>
    <cellStyle name="Procent 6 4" xfId="20289"/>
    <cellStyle name="Procent 6 4 2" xfId="20290"/>
    <cellStyle name="Procent 6 4 2 2" xfId="20291"/>
    <cellStyle name="Procent 6 4 3" xfId="20292"/>
    <cellStyle name="Procent 6 5" xfId="20293"/>
    <cellStyle name="Procent 6 5 2" xfId="20294"/>
    <cellStyle name="Procent 6 5 2 2" xfId="20295"/>
    <cellStyle name="Procent 6 5 3" xfId="20296"/>
    <cellStyle name="Procent 6 6" xfId="20297"/>
    <cellStyle name="Procent 6 6 2" xfId="20298"/>
    <cellStyle name="Procent 6 7" xfId="20299"/>
    <cellStyle name="Procent 6 8" xfId="20300"/>
    <cellStyle name="Procent 7" xfId="20301"/>
    <cellStyle name="Procent 7 2" xfId="20302"/>
    <cellStyle name="Procent 7 2 2" xfId="20303"/>
    <cellStyle name="Procent 7 2 2 2" xfId="20304"/>
    <cellStyle name="Procent 7 2 2 2 2" xfId="20305"/>
    <cellStyle name="Procent 7 2 2 3" xfId="20306"/>
    <cellStyle name="Procent 7 2 3" xfId="20307"/>
    <cellStyle name="Procent 7 2 3 2" xfId="20308"/>
    <cellStyle name="Procent 7 2 4" xfId="20309"/>
    <cellStyle name="Procent 7 3" xfId="20310"/>
    <cellStyle name="Procent 7 3 2" xfId="20311"/>
    <cellStyle name="Procent 7 3 2 2" xfId="20312"/>
    <cellStyle name="Procent 7 3 3" xfId="20313"/>
    <cellStyle name="Procent 7 4" xfId="20314"/>
    <cellStyle name="Procent 7 4 2" xfId="20315"/>
    <cellStyle name="Procent 7 4 2 2" xfId="20316"/>
    <cellStyle name="Procent 7 4 3" xfId="20317"/>
    <cellStyle name="Procent 7 5" xfId="20318"/>
    <cellStyle name="Procent 7 5 2" xfId="20319"/>
    <cellStyle name="Procent 7 6" xfId="20320"/>
    <cellStyle name="Procent 8" xfId="20321"/>
    <cellStyle name="Procent 9" xfId="20322"/>
    <cellStyle name="Standaard" xfId="0" builtinId="0"/>
    <cellStyle name="Standaard 10" xfId="20323"/>
    <cellStyle name="Standaard 11" xfId="20324"/>
    <cellStyle name="Standaard 11 2" xfId="20325"/>
    <cellStyle name="Standaard 11 2 2" xfId="20326"/>
    <cellStyle name="Standaard 11 3" xfId="20327"/>
    <cellStyle name="Standaard 12" xfId="20328"/>
    <cellStyle name="Standaard 12 2" xfId="20329"/>
    <cellStyle name="Standaard 12 3" xfId="20330"/>
    <cellStyle name="Standaard 12 3 2" xfId="20331"/>
    <cellStyle name="Standaard 12 4" xfId="20332"/>
    <cellStyle name="Standaard 13" xfId="20333"/>
    <cellStyle name="Standaard 14" xfId="20334"/>
    <cellStyle name="Standaard 14 2" xfId="20335"/>
    <cellStyle name="Standaard 15" xfId="20336"/>
    <cellStyle name="Standaard 15 2" xfId="20337"/>
    <cellStyle name="Standaard 16" xfId="20338"/>
    <cellStyle name="Standaard 17" xfId="20339"/>
    <cellStyle name="Standaard 18" xfId="20340"/>
    <cellStyle name="Standaard 19" xfId="2"/>
    <cellStyle name="Standaard 2" xfId="20341"/>
    <cellStyle name="Standaard 2 10" xfId="20342"/>
    <cellStyle name="Standaard 2 10 10" xfId="20343"/>
    <cellStyle name="Standaard 2 10 11" xfId="20344"/>
    <cellStyle name="Standaard 2 10 2" xfId="20345"/>
    <cellStyle name="Standaard 2 10 2 2" xfId="20346"/>
    <cellStyle name="Standaard 2 10 2 2 2" xfId="20347"/>
    <cellStyle name="Standaard 2 10 2 2 2 2" xfId="20348"/>
    <cellStyle name="Standaard 2 10 2 2 2 2 2" xfId="20349"/>
    <cellStyle name="Standaard 2 10 2 2 2 2 2 2" xfId="20350"/>
    <cellStyle name="Standaard 2 10 2 2 2 2 2 2 2" xfId="20351"/>
    <cellStyle name="Standaard 2 10 2 2 2 2 2 3" xfId="20352"/>
    <cellStyle name="Standaard 2 10 2 2 2 2 3" xfId="20353"/>
    <cellStyle name="Standaard 2 10 2 2 2 2 3 2" xfId="20354"/>
    <cellStyle name="Standaard 2 10 2 2 2 2 4" xfId="20355"/>
    <cellStyle name="Standaard 2 10 2 2 2 3" xfId="20356"/>
    <cellStyle name="Standaard 2 10 2 2 2 3 2" xfId="20357"/>
    <cellStyle name="Standaard 2 10 2 2 2 3 2 2" xfId="20358"/>
    <cellStyle name="Standaard 2 10 2 2 2 3 3" xfId="20359"/>
    <cellStyle name="Standaard 2 10 2 2 2 4" xfId="20360"/>
    <cellStyle name="Standaard 2 10 2 2 2 4 2" xfId="20361"/>
    <cellStyle name="Standaard 2 10 2 2 2 5" xfId="20362"/>
    <cellStyle name="Standaard 2 10 2 2 3" xfId="20363"/>
    <cellStyle name="Standaard 2 10 2 2 3 2" xfId="20364"/>
    <cellStyle name="Standaard 2 10 2 2 3 2 2" xfId="20365"/>
    <cellStyle name="Standaard 2 10 2 2 3 2 2 2" xfId="20366"/>
    <cellStyle name="Standaard 2 10 2 2 3 2 3" xfId="20367"/>
    <cellStyle name="Standaard 2 10 2 2 3 3" xfId="20368"/>
    <cellStyle name="Standaard 2 10 2 2 3 3 2" xfId="20369"/>
    <cellStyle name="Standaard 2 10 2 2 3 4" xfId="20370"/>
    <cellStyle name="Standaard 2 10 2 2 4" xfId="20371"/>
    <cellStyle name="Standaard 2 10 2 2 4 2" xfId="20372"/>
    <cellStyle name="Standaard 2 10 2 2 4 2 2" xfId="20373"/>
    <cellStyle name="Standaard 2 10 2 2 4 3" xfId="20374"/>
    <cellStyle name="Standaard 2 10 2 2 5" xfId="20375"/>
    <cellStyle name="Standaard 2 10 2 2 5 2" xfId="20376"/>
    <cellStyle name="Standaard 2 10 2 2 6" xfId="20377"/>
    <cellStyle name="Standaard 2 10 2 3" xfId="20378"/>
    <cellStyle name="Standaard 2 10 2 3 2" xfId="20379"/>
    <cellStyle name="Standaard 2 10 2 3 2 2" xfId="20380"/>
    <cellStyle name="Standaard 2 10 2 3 2 2 2" xfId="20381"/>
    <cellStyle name="Standaard 2 10 2 3 2 2 2 2" xfId="20382"/>
    <cellStyle name="Standaard 2 10 2 3 2 2 3" xfId="20383"/>
    <cellStyle name="Standaard 2 10 2 3 2 3" xfId="20384"/>
    <cellStyle name="Standaard 2 10 2 3 2 3 2" xfId="20385"/>
    <cellStyle name="Standaard 2 10 2 3 2 4" xfId="20386"/>
    <cellStyle name="Standaard 2 10 2 3 3" xfId="20387"/>
    <cellStyle name="Standaard 2 10 2 3 3 2" xfId="20388"/>
    <cellStyle name="Standaard 2 10 2 3 3 2 2" xfId="20389"/>
    <cellStyle name="Standaard 2 10 2 3 3 3" xfId="20390"/>
    <cellStyle name="Standaard 2 10 2 3 4" xfId="20391"/>
    <cellStyle name="Standaard 2 10 2 3 4 2" xfId="20392"/>
    <cellStyle name="Standaard 2 10 2 3 5" xfId="20393"/>
    <cellStyle name="Standaard 2 10 2 4" xfId="20394"/>
    <cellStyle name="Standaard 2 10 2 4 2" xfId="20395"/>
    <cellStyle name="Standaard 2 10 2 4 2 2" xfId="20396"/>
    <cellStyle name="Standaard 2 10 2 4 2 2 2" xfId="20397"/>
    <cellStyle name="Standaard 2 10 2 4 2 3" xfId="20398"/>
    <cellStyle name="Standaard 2 10 2 4 3" xfId="20399"/>
    <cellStyle name="Standaard 2 10 2 4 3 2" xfId="20400"/>
    <cellStyle name="Standaard 2 10 2 4 4" xfId="20401"/>
    <cellStyle name="Standaard 2 10 2 5" xfId="20402"/>
    <cellStyle name="Standaard 2 10 2 5 2" xfId="20403"/>
    <cellStyle name="Standaard 2 10 2 5 2 2" xfId="20404"/>
    <cellStyle name="Standaard 2 10 2 5 3" xfId="20405"/>
    <cellStyle name="Standaard 2 10 2 6" xfId="20406"/>
    <cellStyle name="Standaard 2 10 2 6 2" xfId="20407"/>
    <cellStyle name="Standaard 2 10 2 7" xfId="20408"/>
    <cellStyle name="Standaard 2 10 3" xfId="20409"/>
    <cellStyle name="Standaard 2 10 3 2" xfId="20410"/>
    <cellStyle name="Standaard 2 10 3 2 2" xfId="20411"/>
    <cellStyle name="Standaard 2 10 3 2 2 2" xfId="20412"/>
    <cellStyle name="Standaard 2 10 3 2 2 2 2" xfId="20413"/>
    <cellStyle name="Standaard 2 10 3 2 2 2 2 2" xfId="20414"/>
    <cellStyle name="Standaard 2 10 3 2 2 2 3" xfId="20415"/>
    <cellStyle name="Standaard 2 10 3 2 2 3" xfId="20416"/>
    <cellStyle name="Standaard 2 10 3 2 2 3 2" xfId="20417"/>
    <cellStyle name="Standaard 2 10 3 2 2 4" xfId="20418"/>
    <cellStyle name="Standaard 2 10 3 2 3" xfId="20419"/>
    <cellStyle name="Standaard 2 10 3 2 3 2" xfId="20420"/>
    <cellStyle name="Standaard 2 10 3 2 3 2 2" xfId="20421"/>
    <cellStyle name="Standaard 2 10 3 2 3 3" xfId="20422"/>
    <cellStyle name="Standaard 2 10 3 2 4" xfId="20423"/>
    <cellStyle name="Standaard 2 10 3 2 4 2" xfId="20424"/>
    <cellStyle name="Standaard 2 10 3 2 5" xfId="20425"/>
    <cellStyle name="Standaard 2 10 3 3" xfId="20426"/>
    <cellStyle name="Standaard 2 10 3 3 2" xfId="20427"/>
    <cellStyle name="Standaard 2 10 3 3 2 2" xfId="20428"/>
    <cellStyle name="Standaard 2 10 3 3 2 2 2" xfId="20429"/>
    <cellStyle name="Standaard 2 10 3 3 2 3" xfId="20430"/>
    <cellStyle name="Standaard 2 10 3 3 3" xfId="20431"/>
    <cellStyle name="Standaard 2 10 3 3 3 2" xfId="20432"/>
    <cellStyle name="Standaard 2 10 3 3 4" xfId="20433"/>
    <cellStyle name="Standaard 2 10 3 4" xfId="20434"/>
    <cellStyle name="Standaard 2 10 3 4 2" xfId="20435"/>
    <cellStyle name="Standaard 2 10 3 4 2 2" xfId="20436"/>
    <cellStyle name="Standaard 2 10 3 4 3" xfId="20437"/>
    <cellStyle name="Standaard 2 10 3 5" xfId="20438"/>
    <cellStyle name="Standaard 2 10 3 5 2" xfId="20439"/>
    <cellStyle name="Standaard 2 10 3 6" xfId="20440"/>
    <cellStyle name="Standaard 2 10 4" xfId="20441"/>
    <cellStyle name="Standaard 2 10 4 2" xfId="20442"/>
    <cellStyle name="Standaard 2 10 4 2 2" xfId="20443"/>
    <cellStyle name="Standaard 2 10 4 2 2 2" xfId="20444"/>
    <cellStyle name="Standaard 2 10 4 2 2 2 2" xfId="20445"/>
    <cellStyle name="Standaard 2 10 4 2 2 3" xfId="20446"/>
    <cellStyle name="Standaard 2 10 4 2 3" xfId="20447"/>
    <cellStyle name="Standaard 2 10 4 2 3 2" xfId="20448"/>
    <cellStyle name="Standaard 2 10 4 2 4" xfId="20449"/>
    <cellStyle name="Standaard 2 10 4 3" xfId="20450"/>
    <cellStyle name="Standaard 2 10 4 3 2" xfId="20451"/>
    <cellStyle name="Standaard 2 10 4 3 2 2" xfId="20452"/>
    <cellStyle name="Standaard 2 10 4 3 3" xfId="20453"/>
    <cellStyle name="Standaard 2 10 4 4" xfId="20454"/>
    <cellStyle name="Standaard 2 10 4 4 2" xfId="20455"/>
    <cellStyle name="Standaard 2 10 4 5" xfId="20456"/>
    <cellStyle name="Standaard 2 10 5" xfId="20457"/>
    <cellStyle name="Standaard 2 10 5 2" xfId="20458"/>
    <cellStyle name="Standaard 2 10 5 2 2" xfId="20459"/>
    <cellStyle name="Standaard 2 10 5 2 2 2" xfId="20460"/>
    <cellStyle name="Standaard 2 10 5 2 3" xfId="20461"/>
    <cellStyle name="Standaard 2 10 5 3" xfId="20462"/>
    <cellStyle name="Standaard 2 10 5 3 2" xfId="20463"/>
    <cellStyle name="Standaard 2 10 5 4" xfId="20464"/>
    <cellStyle name="Standaard 2 10 6" xfId="20465"/>
    <cellStyle name="Standaard 2 10 6 2" xfId="20466"/>
    <cellStyle name="Standaard 2 10 6 2 2" xfId="20467"/>
    <cellStyle name="Standaard 2 10 6 3" xfId="20468"/>
    <cellStyle name="Standaard 2 10 7" xfId="20469"/>
    <cellStyle name="Standaard 2 10 7 2" xfId="20470"/>
    <cellStyle name="Standaard 2 10 8" xfId="20471"/>
    <cellStyle name="Standaard 2 10 8 2" xfId="20472"/>
    <cellStyle name="Standaard 2 10 8 3" xfId="20473"/>
    <cellStyle name="Standaard 2 10 9" xfId="20474"/>
    <cellStyle name="Standaard 2 11" xfId="20475"/>
    <cellStyle name="Standaard 2 11 2" xfId="20476"/>
    <cellStyle name="Standaard 2 11 2 2" xfId="20477"/>
    <cellStyle name="Standaard 2 11 2 2 2" xfId="20478"/>
    <cellStyle name="Standaard 2 11 2 2 2 2" xfId="20479"/>
    <cellStyle name="Standaard 2 11 2 2 2 2 2" xfId="20480"/>
    <cellStyle name="Standaard 2 11 2 2 2 2 2 2" xfId="20481"/>
    <cellStyle name="Standaard 2 11 2 2 2 2 3" xfId="20482"/>
    <cellStyle name="Standaard 2 11 2 2 2 3" xfId="20483"/>
    <cellStyle name="Standaard 2 11 2 2 2 3 2" xfId="20484"/>
    <cellStyle name="Standaard 2 11 2 2 2 4" xfId="20485"/>
    <cellStyle name="Standaard 2 11 2 2 3" xfId="20486"/>
    <cellStyle name="Standaard 2 11 2 2 3 2" xfId="20487"/>
    <cellStyle name="Standaard 2 11 2 2 3 2 2" xfId="20488"/>
    <cellStyle name="Standaard 2 11 2 2 3 3" xfId="20489"/>
    <cellStyle name="Standaard 2 11 2 2 4" xfId="20490"/>
    <cellStyle name="Standaard 2 11 2 2 4 2" xfId="20491"/>
    <cellStyle name="Standaard 2 11 2 2 5" xfId="20492"/>
    <cellStyle name="Standaard 2 11 2 3" xfId="20493"/>
    <cellStyle name="Standaard 2 11 2 3 2" xfId="20494"/>
    <cellStyle name="Standaard 2 11 2 3 2 2" xfId="20495"/>
    <cellStyle name="Standaard 2 11 2 3 2 2 2" xfId="20496"/>
    <cellStyle name="Standaard 2 11 2 3 2 3" xfId="20497"/>
    <cellStyle name="Standaard 2 11 2 3 3" xfId="20498"/>
    <cellStyle name="Standaard 2 11 2 3 3 2" xfId="20499"/>
    <cellStyle name="Standaard 2 11 2 3 4" xfId="20500"/>
    <cellStyle name="Standaard 2 11 2 4" xfId="20501"/>
    <cellStyle name="Standaard 2 11 2 4 2" xfId="20502"/>
    <cellStyle name="Standaard 2 11 2 4 2 2" xfId="20503"/>
    <cellStyle name="Standaard 2 11 2 4 3" xfId="20504"/>
    <cellStyle name="Standaard 2 11 2 5" xfId="20505"/>
    <cellStyle name="Standaard 2 11 2 5 2" xfId="20506"/>
    <cellStyle name="Standaard 2 11 2 6" xfId="20507"/>
    <cellStyle name="Standaard 2 11 3" xfId="20508"/>
    <cellStyle name="Standaard 2 11 3 2" xfId="20509"/>
    <cellStyle name="Standaard 2 11 3 2 2" xfId="20510"/>
    <cellStyle name="Standaard 2 11 3 2 2 2" xfId="20511"/>
    <cellStyle name="Standaard 2 11 3 2 2 2 2" xfId="20512"/>
    <cellStyle name="Standaard 2 11 3 2 2 3" xfId="20513"/>
    <cellStyle name="Standaard 2 11 3 2 3" xfId="20514"/>
    <cellStyle name="Standaard 2 11 3 2 3 2" xfId="20515"/>
    <cellStyle name="Standaard 2 11 3 2 4" xfId="20516"/>
    <cellStyle name="Standaard 2 11 3 3" xfId="20517"/>
    <cellStyle name="Standaard 2 11 3 3 2" xfId="20518"/>
    <cellStyle name="Standaard 2 11 3 3 2 2" xfId="20519"/>
    <cellStyle name="Standaard 2 11 3 3 3" xfId="20520"/>
    <cellStyle name="Standaard 2 11 3 4" xfId="20521"/>
    <cellStyle name="Standaard 2 11 3 4 2" xfId="20522"/>
    <cellStyle name="Standaard 2 11 3 5" xfId="20523"/>
    <cellStyle name="Standaard 2 11 4" xfId="20524"/>
    <cellStyle name="Standaard 2 11 4 2" xfId="20525"/>
    <cellStyle name="Standaard 2 11 4 2 2" xfId="20526"/>
    <cellStyle name="Standaard 2 11 4 2 2 2" xfId="20527"/>
    <cellStyle name="Standaard 2 11 4 2 3" xfId="20528"/>
    <cellStyle name="Standaard 2 11 4 3" xfId="20529"/>
    <cellStyle name="Standaard 2 11 4 3 2" xfId="20530"/>
    <cellStyle name="Standaard 2 11 4 4" xfId="20531"/>
    <cellStyle name="Standaard 2 11 5" xfId="20532"/>
    <cellStyle name="Standaard 2 11 5 2" xfId="20533"/>
    <cellStyle name="Standaard 2 11 5 2 2" xfId="20534"/>
    <cellStyle name="Standaard 2 11 5 3" xfId="20535"/>
    <cellStyle name="Standaard 2 11 6" xfId="20536"/>
    <cellStyle name="Standaard 2 11 6 2" xfId="20537"/>
    <cellStyle name="Standaard 2 11 7" xfId="20538"/>
    <cellStyle name="Standaard 2 12" xfId="20539"/>
    <cellStyle name="Standaard 2 12 2" xfId="20540"/>
    <cellStyle name="Standaard 2 12 2 2" xfId="20541"/>
    <cellStyle name="Standaard 2 12 2 2 2" xfId="20542"/>
    <cellStyle name="Standaard 2 12 2 2 2 2" xfId="20543"/>
    <cellStyle name="Standaard 2 12 2 2 2 2 2" xfId="20544"/>
    <cellStyle name="Standaard 2 12 2 2 2 3" xfId="20545"/>
    <cellStyle name="Standaard 2 12 2 2 3" xfId="20546"/>
    <cellStyle name="Standaard 2 12 2 2 3 2" xfId="20547"/>
    <cellStyle name="Standaard 2 12 2 2 4" xfId="20548"/>
    <cellStyle name="Standaard 2 12 2 3" xfId="20549"/>
    <cellStyle name="Standaard 2 12 2 3 2" xfId="20550"/>
    <cellStyle name="Standaard 2 12 2 3 2 2" xfId="20551"/>
    <cellStyle name="Standaard 2 12 2 3 3" xfId="20552"/>
    <cellStyle name="Standaard 2 12 2 4" xfId="20553"/>
    <cellStyle name="Standaard 2 12 2 4 2" xfId="20554"/>
    <cellStyle name="Standaard 2 12 2 5" xfId="20555"/>
    <cellStyle name="Standaard 2 12 3" xfId="20556"/>
    <cellStyle name="Standaard 2 12 3 2" xfId="20557"/>
    <cellStyle name="Standaard 2 12 3 2 2" xfId="20558"/>
    <cellStyle name="Standaard 2 12 3 2 2 2" xfId="20559"/>
    <cellStyle name="Standaard 2 12 3 2 3" xfId="20560"/>
    <cellStyle name="Standaard 2 12 3 3" xfId="20561"/>
    <cellStyle name="Standaard 2 12 3 3 2" xfId="20562"/>
    <cellStyle name="Standaard 2 12 3 4" xfId="20563"/>
    <cellStyle name="Standaard 2 12 4" xfId="20564"/>
    <cellStyle name="Standaard 2 12 4 2" xfId="20565"/>
    <cellStyle name="Standaard 2 12 4 2 2" xfId="20566"/>
    <cellStyle name="Standaard 2 12 4 3" xfId="20567"/>
    <cellStyle name="Standaard 2 12 5" xfId="20568"/>
    <cellStyle name="Standaard 2 12 5 2" xfId="20569"/>
    <cellStyle name="Standaard 2 12 6" xfId="20570"/>
    <cellStyle name="Standaard 2 13" xfId="20571"/>
    <cellStyle name="Standaard 2 13 2" xfId="20572"/>
    <cellStyle name="Standaard 2 13 2 2" xfId="20573"/>
    <cellStyle name="Standaard 2 13 2 2 2" xfId="20574"/>
    <cellStyle name="Standaard 2 13 2 2 2 2" xfId="20575"/>
    <cellStyle name="Standaard 2 13 2 2 3" xfId="20576"/>
    <cellStyle name="Standaard 2 13 2 3" xfId="20577"/>
    <cellStyle name="Standaard 2 13 2 3 2" xfId="20578"/>
    <cellStyle name="Standaard 2 13 2 4" xfId="20579"/>
    <cellStyle name="Standaard 2 13 3" xfId="20580"/>
    <cellStyle name="Standaard 2 13 3 2" xfId="20581"/>
    <cellStyle name="Standaard 2 13 3 2 2" xfId="20582"/>
    <cellStyle name="Standaard 2 13 3 3" xfId="20583"/>
    <cellStyle name="Standaard 2 13 4" xfId="20584"/>
    <cellStyle name="Standaard 2 13 4 2" xfId="20585"/>
    <cellStyle name="Standaard 2 13 5" xfId="20586"/>
    <cellStyle name="Standaard 2 14" xfId="20587"/>
    <cellStyle name="Standaard 2 14 2" xfId="20588"/>
    <cellStyle name="Standaard 2 14 2 2" xfId="20589"/>
    <cellStyle name="Standaard 2 14 2 2 2" xfId="20590"/>
    <cellStyle name="Standaard 2 14 2 3" xfId="20591"/>
    <cellStyle name="Standaard 2 14 3" xfId="20592"/>
    <cellStyle name="Standaard 2 14 3 2" xfId="20593"/>
    <cellStyle name="Standaard 2 14 4" xfId="20594"/>
    <cellStyle name="Standaard 2 15" xfId="20595"/>
    <cellStyle name="Standaard 2 15 2" xfId="20596"/>
    <cellStyle name="Standaard 2 15 2 2" xfId="20597"/>
    <cellStyle name="Standaard 2 15 3" xfId="20598"/>
    <cellStyle name="Standaard 2 16" xfId="20599"/>
    <cellStyle name="Standaard 2 16 2" xfId="20600"/>
    <cellStyle name="Standaard 2 17" xfId="20601"/>
    <cellStyle name="Standaard 2 18" xfId="20602"/>
    <cellStyle name="Standaard 2 2" xfId="20603"/>
    <cellStyle name="Standaard 2 2 10" xfId="20604"/>
    <cellStyle name="Standaard 2 2 10 2" xfId="20605"/>
    <cellStyle name="Standaard 2 2 10 2 2" xfId="20606"/>
    <cellStyle name="Standaard 2 2 10 2 2 2" xfId="20607"/>
    <cellStyle name="Standaard 2 2 10 2 3" xfId="20608"/>
    <cellStyle name="Standaard 2 2 10 3" xfId="20609"/>
    <cellStyle name="Standaard 2 2 10 3 2" xfId="20610"/>
    <cellStyle name="Standaard 2 2 10 4" xfId="20611"/>
    <cellStyle name="Standaard 2 2 11" xfId="20612"/>
    <cellStyle name="Standaard 2 2 11 2" xfId="20613"/>
    <cellStyle name="Standaard 2 2 11 2 2" xfId="20614"/>
    <cellStyle name="Standaard 2 2 11 3" xfId="20615"/>
    <cellStyle name="Standaard 2 2 12" xfId="20616"/>
    <cellStyle name="Standaard 2 2 12 2" xfId="20617"/>
    <cellStyle name="Standaard 2 2 12 3" xfId="20618"/>
    <cellStyle name="Standaard 2 2 13" xfId="20619"/>
    <cellStyle name="Standaard 2 2 14" xfId="20620"/>
    <cellStyle name="Standaard 2 2 2" xfId="20621"/>
    <cellStyle name="Standaard 2 2 2 10" xfId="20622"/>
    <cellStyle name="Standaard 2 2 2 10 2" xfId="20623"/>
    <cellStyle name="Standaard 2 2 2 10 2 2" xfId="20624"/>
    <cellStyle name="Standaard 2 2 2 10 3" xfId="20625"/>
    <cellStyle name="Standaard 2 2 2 11" xfId="20626"/>
    <cellStyle name="Standaard 2 2 2 11 2" xfId="20627"/>
    <cellStyle name="Standaard 2 2 2 12" xfId="20628"/>
    <cellStyle name="Standaard 2 2 2 2" xfId="20629"/>
    <cellStyle name="Standaard 2 2 2 2 10" xfId="20630"/>
    <cellStyle name="Standaard 2 2 2 2 2" xfId="20631"/>
    <cellStyle name="Standaard 2 2 2 2 2 2" xfId="20632"/>
    <cellStyle name="Standaard 2 2 2 2 2 2 2" xfId="20633"/>
    <cellStyle name="Standaard 2 2 2 2 2 2 2 2" xfId="20634"/>
    <cellStyle name="Standaard 2 2 2 2 2 2 2 2 2" xfId="20635"/>
    <cellStyle name="Standaard 2 2 2 2 2 2 2 2 2 2" xfId="20636"/>
    <cellStyle name="Standaard 2 2 2 2 2 2 2 2 2 2 2" xfId="20637"/>
    <cellStyle name="Standaard 2 2 2 2 2 2 2 2 2 2 2 2" xfId="20638"/>
    <cellStyle name="Standaard 2 2 2 2 2 2 2 2 2 2 3" xfId="20639"/>
    <cellStyle name="Standaard 2 2 2 2 2 2 2 2 2 3" xfId="20640"/>
    <cellStyle name="Standaard 2 2 2 2 2 2 2 2 2 3 2" xfId="20641"/>
    <cellStyle name="Standaard 2 2 2 2 2 2 2 2 2 4" xfId="20642"/>
    <cellStyle name="Standaard 2 2 2 2 2 2 2 2 3" xfId="20643"/>
    <cellStyle name="Standaard 2 2 2 2 2 2 2 2 3 2" xfId="20644"/>
    <cellStyle name="Standaard 2 2 2 2 2 2 2 2 3 2 2" xfId="20645"/>
    <cellStyle name="Standaard 2 2 2 2 2 2 2 2 3 3" xfId="20646"/>
    <cellStyle name="Standaard 2 2 2 2 2 2 2 2 4" xfId="20647"/>
    <cellStyle name="Standaard 2 2 2 2 2 2 2 2 4 2" xfId="20648"/>
    <cellStyle name="Standaard 2 2 2 2 2 2 2 2 5" xfId="20649"/>
    <cellStyle name="Standaard 2 2 2 2 2 2 2 3" xfId="20650"/>
    <cellStyle name="Standaard 2 2 2 2 2 2 2 3 2" xfId="20651"/>
    <cellStyle name="Standaard 2 2 2 2 2 2 2 3 2 2" xfId="20652"/>
    <cellStyle name="Standaard 2 2 2 2 2 2 2 3 2 2 2" xfId="20653"/>
    <cellStyle name="Standaard 2 2 2 2 2 2 2 3 2 3" xfId="20654"/>
    <cellStyle name="Standaard 2 2 2 2 2 2 2 3 3" xfId="20655"/>
    <cellStyle name="Standaard 2 2 2 2 2 2 2 3 3 2" xfId="20656"/>
    <cellStyle name="Standaard 2 2 2 2 2 2 2 3 4" xfId="20657"/>
    <cellStyle name="Standaard 2 2 2 2 2 2 2 4" xfId="20658"/>
    <cellStyle name="Standaard 2 2 2 2 2 2 2 4 2" xfId="20659"/>
    <cellStyle name="Standaard 2 2 2 2 2 2 2 4 2 2" xfId="20660"/>
    <cellStyle name="Standaard 2 2 2 2 2 2 2 4 3" xfId="20661"/>
    <cellStyle name="Standaard 2 2 2 2 2 2 2 5" xfId="20662"/>
    <cellStyle name="Standaard 2 2 2 2 2 2 2 5 2" xfId="20663"/>
    <cellStyle name="Standaard 2 2 2 2 2 2 2 6" xfId="20664"/>
    <cellStyle name="Standaard 2 2 2 2 2 2 3" xfId="20665"/>
    <cellStyle name="Standaard 2 2 2 2 2 2 3 2" xfId="20666"/>
    <cellStyle name="Standaard 2 2 2 2 2 2 3 2 2" xfId="20667"/>
    <cellStyle name="Standaard 2 2 2 2 2 2 3 2 2 2" xfId="20668"/>
    <cellStyle name="Standaard 2 2 2 2 2 2 3 2 2 2 2" xfId="20669"/>
    <cellStyle name="Standaard 2 2 2 2 2 2 3 2 2 3" xfId="20670"/>
    <cellStyle name="Standaard 2 2 2 2 2 2 3 2 3" xfId="20671"/>
    <cellStyle name="Standaard 2 2 2 2 2 2 3 2 3 2" xfId="20672"/>
    <cellStyle name="Standaard 2 2 2 2 2 2 3 2 4" xfId="20673"/>
    <cellStyle name="Standaard 2 2 2 2 2 2 3 3" xfId="20674"/>
    <cellStyle name="Standaard 2 2 2 2 2 2 3 3 2" xfId="20675"/>
    <cellStyle name="Standaard 2 2 2 2 2 2 3 3 2 2" xfId="20676"/>
    <cellStyle name="Standaard 2 2 2 2 2 2 3 3 3" xfId="20677"/>
    <cellStyle name="Standaard 2 2 2 2 2 2 3 4" xfId="20678"/>
    <cellStyle name="Standaard 2 2 2 2 2 2 3 4 2" xfId="20679"/>
    <cellStyle name="Standaard 2 2 2 2 2 2 3 5" xfId="20680"/>
    <cellStyle name="Standaard 2 2 2 2 2 2 4" xfId="20681"/>
    <cellStyle name="Standaard 2 2 2 2 2 2 4 2" xfId="20682"/>
    <cellStyle name="Standaard 2 2 2 2 2 2 4 2 2" xfId="20683"/>
    <cellStyle name="Standaard 2 2 2 2 2 2 4 2 2 2" xfId="20684"/>
    <cellStyle name="Standaard 2 2 2 2 2 2 4 2 3" xfId="20685"/>
    <cellStyle name="Standaard 2 2 2 2 2 2 4 3" xfId="20686"/>
    <cellStyle name="Standaard 2 2 2 2 2 2 4 3 2" xfId="20687"/>
    <cellStyle name="Standaard 2 2 2 2 2 2 4 4" xfId="20688"/>
    <cellStyle name="Standaard 2 2 2 2 2 2 5" xfId="20689"/>
    <cellStyle name="Standaard 2 2 2 2 2 2 5 2" xfId="20690"/>
    <cellStyle name="Standaard 2 2 2 2 2 2 5 2 2" xfId="20691"/>
    <cellStyle name="Standaard 2 2 2 2 2 2 5 3" xfId="20692"/>
    <cellStyle name="Standaard 2 2 2 2 2 2 6" xfId="20693"/>
    <cellStyle name="Standaard 2 2 2 2 2 2 6 2" xfId="20694"/>
    <cellStyle name="Standaard 2 2 2 2 2 2 7" xfId="20695"/>
    <cellStyle name="Standaard 2 2 2 2 2 3" xfId="20696"/>
    <cellStyle name="Standaard 2 2 2 2 2 3 2" xfId="20697"/>
    <cellStyle name="Standaard 2 2 2 2 2 3 2 2" xfId="20698"/>
    <cellStyle name="Standaard 2 2 2 2 2 3 2 2 2" xfId="20699"/>
    <cellStyle name="Standaard 2 2 2 2 2 3 2 2 2 2" xfId="20700"/>
    <cellStyle name="Standaard 2 2 2 2 2 3 2 2 2 2 2" xfId="20701"/>
    <cellStyle name="Standaard 2 2 2 2 2 3 2 2 2 3" xfId="20702"/>
    <cellStyle name="Standaard 2 2 2 2 2 3 2 2 3" xfId="20703"/>
    <cellStyle name="Standaard 2 2 2 2 2 3 2 2 3 2" xfId="20704"/>
    <cellStyle name="Standaard 2 2 2 2 2 3 2 2 4" xfId="20705"/>
    <cellStyle name="Standaard 2 2 2 2 2 3 2 3" xfId="20706"/>
    <cellStyle name="Standaard 2 2 2 2 2 3 2 3 2" xfId="20707"/>
    <cellStyle name="Standaard 2 2 2 2 2 3 2 3 2 2" xfId="20708"/>
    <cellStyle name="Standaard 2 2 2 2 2 3 2 3 3" xfId="20709"/>
    <cellStyle name="Standaard 2 2 2 2 2 3 2 4" xfId="20710"/>
    <cellStyle name="Standaard 2 2 2 2 2 3 2 4 2" xfId="20711"/>
    <cellStyle name="Standaard 2 2 2 2 2 3 2 5" xfId="20712"/>
    <cellStyle name="Standaard 2 2 2 2 2 3 3" xfId="20713"/>
    <cellStyle name="Standaard 2 2 2 2 2 3 3 2" xfId="20714"/>
    <cellStyle name="Standaard 2 2 2 2 2 3 3 2 2" xfId="20715"/>
    <cellStyle name="Standaard 2 2 2 2 2 3 3 2 2 2" xfId="20716"/>
    <cellStyle name="Standaard 2 2 2 2 2 3 3 2 3" xfId="20717"/>
    <cellStyle name="Standaard 2 2 2 2 2 3 3 3" xfId="20718"/>
    <cellStyle name="Standaard 2 2 2 2 2 3 3 3 2" xfId="20719"/>
    <cellStyle name="Standaard 2 2 2 2 2 3 3 4" xfId="20720"/>
    <cellStyle name="Standaard 2 2 2 2 2 3 4" xfId="20721"/>
    <cellStyle name="Standaard 2 2 2 2 2 3 4 2" xfId="20722"/>
    <cellStyle name="Standaard 2 2 2 2 2 3 4 2 2" xfId="20723"/>
    <cellStyle name="Standaard 2 2 2 2 2 3 4 3" xfId="20724"/>
    <cellStyle name="Standaard 2 2 2 2 2 3 5" xfId="20725"/>
    <cellStyle name="Standaard 2 2 2 2 2 3 5 2" xfId="20726"/>
    <cellStyle name="Standaard 2 2 2 2 2 3 6" xfId="20727"/>
    <cellStyle name="Standaard 2 2 2 2 2 4" xfId="20728"/>
    <cellStyle name="Standaard 2 2 2 2 2 4 2" xfId="20729"/>
    <cellStyle name="Standaard 2 2 2 2 2 4 2 2" xfId="20730"/>
    <cellStyle name="Standaard 2 2 2 2 2 4 2 2 2" xfId="20731"/>
    <cellStyle name="Standaard 2 2 2 2 2 4 2 2 2 2" xfId="20732"/>
    <cellStyle name="Standaard 2 2 2 2 2 4 2 2 3" xfId="20733"/>
    <cellStyle name="Standaard 2 2 2 2 2 4 2 3" xfId="20734"/>
    <cellStyle name="Standaard 2 2 2 2 2 4 2 3 2" xfId="20735"/>
    <cellStyle name="Standaard 2 2 2 2 2 4 2 4" xfId="20736"/>
    <cellStyle name="Standaard 2 2 2 2 2 4 3" xfId="20737"/>
    <cellStyle name="Standaard 2 2 2 2 2 4 3 2" xfId="20738"/>
    <cellStyle name="Standaard 2 2 2 2 2 4 3 2 2" xfId="20739"/>
    <cellStyle name="Standaard 2 2 2 2 2 4 3 3" xfId="20740"/>
    <cellStyle name="Standaard 2 2 2 2 2 4 4" xfId="20741"/>
    <cellStyle name="Standaard 2 2 2 2 2 4 4 2" xfId="20742"/>
    <cellStyle name="Standaard 2 2 2 2 2 4 5" xfId="20743"/>
    <cellStyle name="Standaard 2 2 2 2 2 5" xfId="20744"/>
    <cellStyle name="Standaard 2 2 2 2 2 5 2" xfId="20745"/>
    <cellStyle name="Standaard 2 2 2 2 2 5 2 2" xfId="20746"/>
    <cellStyle name="Standaard 2 2 2 2 2 5 2 2 2" xfId="20747"/>
    <cellStyle name="Standaard 2 2 2 2 2 5 2 3" xfId="20748"/>
    <cellStyle name="Standaard 2 2 2 2 2 5 3" xfId="20749"/>
    <cellStyle name="Standaard 2 2 2 2 2 5 3 2" xfId="20750"/>
    <cellStyle name="Standaard 2 2 2 2 2 5 4" xfId="20751"/>
    <cellStyle name="Standaard 2 2 2 2 2 6" xfId="20752"/>
    <cellStyle name="Standaard 2 2 2 2 2 6 2" xfId="20753"/>
    <cellStyle name="Standaard 2 2 2 2 2 6 2 2" xfId="20754"/>
    <cellStyle name="Standaard 2 2 2 2 2 6 3" xfId="20755"/>
    <cellStyle name="Standaard 2 2 2 2 2 7" xfId="20756"/>
    <cellStyle name="Standaard 2 2 2 2 2 7 2" xfId="20757"/>
    <cellStyle name="Standaard 2 2 2 2 2 8" xfId="20758"/>
    <cellStyle name="Standaard 2 2 2 2 3" xfId="20759"/>
    <cellStyle name="Standaard 2 2 2 2 3 2" xfId="20760"/>
    <cellStyle name="Standaard 2 2 2 2 3 2 2" xfId="20761"/>
    <cellStyle name="Standaard 2 2 2 2 3 2 2 2" xfId="20762"/>
    <cellStyle name="Standaard 2 2 2 2 3 2 2 2 2" xfId="20763"/>
    <cellStyle name="Standaard 2 2 2 2 3 2 2 2 2 2" xfId="20764"/>
    <cellStyle name="Standaard 2 2 2 2 3 2 2 2 2 2 2" xfId="20765"/>
    <cellStyle name="Standaard 2 2 2 2 3 2 2 2 2 2 2 2" xfId="20766"/>
    <cellStyle name="Standaard 2 2 2 2 3 2 2 2 2 2 3" xfId="20767"/>
    <cellStyle name="Standaard 2 2 2 2 3 2 2 2 2 3" xfId="20768"/>
    <cellStyle name="Standaard 2 2 2 2 3 2 2 2 2 3 2" xfId="20769"/>
    <cellStyle name="Standaard 2 2 2 2 3 2 2 2 2 4" xfId="20770"/>
    <cellStyle name="Standaard 2 2 2 2 3 2 2 2 3" xfId="20771"/>
    <cellStyle name="Standaard 2 2 2 2 3 2 2 2 3 2" xfId="20772"/>
    <cellStyle name="Standaard 2 2 2 2 3 2 2 2 3 2 2" xfId="20773"/>
    <cellStyle name="Standaard 2 2 2 2 3 2 2 2 3 3" xfId="20774"/>
    <cellStyle name="Standaard 2 2 2 2 3 2 2 2 4" xfId="20775"/>
    <cellStyle name="Standaard 2 2 2 2 3 2 2 2 4 2" xfId="20776"/>
    <cellStyle name="Standaard 2 2 2 2 3 2 2 2 5" xfId="20777"/>
    <cellStyle name="Standaard 2 2 2 2 3 2 2 3" xfId="20778"/>
    <cellStyle name="Standaard 2 2 2 2 3 2 2 3 2" xfId="20779"/>
    <cellStyle name="Standaard 2 2 2 2 3 2 2 3 2 2" xfId="20780"/>
    <cellStyle name="Standaard 2 2 2 2 3 2 2 3 2 2 2" xfId="20781"/>
    <cellStyle name="Standaard 2 2 2 2 3 2 2 3 2 3" xfId="20782"/>
    <cellStyle name="Standaard 2 2 2 2 3 2 2 3 3" xfId="20783"/>
    <cellStyle name="Standaard 2 2 2 2 3 2 2 3 3 2" xfId="20784"/>
    <cellStyle name="Standaard 2 2 2 2 3 2 2 3 4" xfId="20785"/>
    <cellStyle name="Standaard 2 2 2 2 3 2 2 4" xfId="20786"/>
    <cellStyle name="Standaard 2 2 2 2 3 2 2 4 2" xfId="20787"/>
    <cellStyle name="Standaard 2 2 2 2 3 2 2 4 2 2" xfId="20788"/>
    <cellStyle name="Standaard 2 2 2 2 3 2 2 4 3" xfId="20789"/>
    <cellStyle name="Standaard 2 2 2 2 3 2 2 5" xfId="20790"/>
    <cellStyle name="Standaard 2 2 2 2 3 2 2 5 2" xfId="20791"/>
    <cellStyle name="Standaard 2 2 2 2 3 2 2 6" xfId="20792"/>
    <cellStyle name="Standaard 2 2 2 2 3 2 3" xfId="20793"/>
    <cellStyle name="Standaard 2 2 2 2 3 2 3 2" xfId="20794"/>
    <cellStyle name="Standaard 2 2 2 2 3 2 3 2 2" xfId="20795"/>
    <cellStyle name="Standaard 2 2 2 2 3 2 3 2 2 2" xfId="20796"/>
    <cellStyle name="Standaard 2 2 2 2 3 2 3 2 2 2 2" xfId="20797"/>
    <cellStyle name="Standaard 2 2 2 2 3 2 3 2 2 3" xfId="20798"/>
    <cellStyle name="Standaard 2 2 2 2 3 2 3 2 3" xfId="20799"/>
    <cellStyle name="Standaard 2 2 2 2 3 2 3 2 3 2" xfId="20800"/>
    <cellStyle name="Standaard 2 2 2 2 3 2 3 2 4" xfId="20801"/>
    <cellStyle name="Standaard 2 2 2 2 3 2 3 3" xfId="20802"/>
    <cellStyle name="Standaard 2 2 2 2 3 2 3 3 2" xfId="20803"/>
    <cellStyle name="Standaard 2 2 2 2 3 2 3 3 2 2" xfId="20804"/>
    <cellStyle name="Standaard 2 2 2 2 3 2 3 3 3" xfId="20805"/>
    <cellStyle name="Standaard 2 2 2 2 3 2 3 4" xfId="20806"/>
    <cellStyle name="Standaard 2 2 2 2 3 2 3 4 2" xfId="20807"/>
    <cellStyle name="Standaard 2 2 2 2 3 2 3 5" xfId="20808"/>
    <cellStyle name="Standaard 2 2 2 2 3 2 4" xfId="20809"/>
    <cellStyle name="Standaard 2 2 2 2 3 2 4 2" xfId="20810"/>
    <cellStyle name="Standaard 2 2 2 2 3 2 4 2 2" xfId="20811"/>
    <cellStyle name="Standaard 2 2 2 2 3 2 4 2 2 2" xfId="20812"/>
    <cellStyle name="Standaard 2 2 2 2 3 2 4 2 3" xfId="20813"/>
    <cellStyle name="Standaard 2 2 2 2 3 2 4 3" xfId="20814"/>
    <cellStyle name="Standaard 2 2 2 2 3 2 4 3 2" xfId="20815"/>
    <cellStyle name="Standaard 2 2 2 2 3 2 4 4" xfId="20816"/>
    <cellStyle name="Standaard 2 2 2 2 3 2 5" xfId="20817"/>
    <cellStyle name="Standaard 2 2 2 2 3 2 5 2" xfId="20818"/>
    <cellStyle name="Standaard 2 2 2 2 3 2 5 2 2" xfId="20819"/>
    <cellStyle name="Standaard 2 2 2 2 3 2 5 3" xfId="20820"/>
    <cellStyle name="Standaard 2 2 2 2 3 2 6" xfId="20821"/>
    <cellStyle name="Standaard 2 2 2 2 3 2 6 2" xfId="20822"/>
    <cellStyle name="Standaard 2 2 2 2 3 2 7" xfId="20823"/>
    <cellStyle name="Standaard 2 2 2 2 3 3" xfId="20824"/>
    <cellStyle name="Standaard 2 2 2 2 3 3 2" xfId="20825"/>
    <cellStyle name="Standaard 2 2 2 2 3 3 2 2" xfId="20826"/>
    <cellStyle name="Standaard 2 2 2 2 3 3 2 2 2" xfId="20827"/>
    <cellStyle name="Standaard 2 2 2 2 3 3 2 2 2 2" xfId="20828"/>
    <cellStyle name="Standaard 2 2 2 2 3 3 2 2 2 2 2" xfId="20829"/>
    <cellStyle name="Standaard 2 2 2 2 3 3 2 2 2 3" xfId="20830"/>
    <cellStyle name="Standaard 2 2 2 2 3 3 2 2 3" xfId="20831"/>
    <cellStyle name="Standaard 2 2 2 2 3 3 2 2 3 2" xfId="20832"/>
    <cellStyle name="Standaard 2 2 2 2 3 3 2 2 4" xfId="20833"/>
    <cellStyle name="Standaard 2 2 2 2 3 3 2 3" xfId="20834"/>
    <cellStyle name="Standaard 2 2 2 2 3 3 2 3 2" xfId="20835"/>
    <cellStyle name="Standaard 2 2 2 2 3 3 2 3 2 2" xfId="20836"/>
    <cellStyle name="Standaard 2 2 2 2 3 3 2 3 3" xfId="20837"/>
    <cellStyle name="Standaard 2 2 2 2 3 3 2 4" xfId="20838"/>
    <cellStyle name="Standaard 2 2 2 2 3 3 2 4 2" xfId="20839"/>
    <cellStyle name="Standaard 2 2 2 2 3 3 2 5" xfId="20840"/>
    <cellStyle name="Standaard 2 2 2 2 3 3 3" xfId="20841"/>
    <cellStyle name="Standaard 2 2 2 2 3 3 3 2" xfId="20842"/>
    <cellStyle name="Standaard 2 2 2 2 3 3 3 2 2" xfId="20843"/>
    <cellStyle name="Standaard 2 2 2 2 3 3 3 2 2 2" xfId="20844"/>
    <cellStyle name="Standaard 2 2 2 2 3 3 3 2 3" xfId="20845"/>
    <cellStyle name="Standaard 2 2 2 2 3 3 3 3" xfId="20846"/>
    <cellStyle name="Standaard 2 2 2 2 3 3 3 3 2" xfId="20847"/>
    <cellStyle name="Standaard 2 2 2 2 3 3 3 4" xfId="20848"/>
    <cellStyle name="Standaard 2 2 2 2 3 3 4" xfId="20849"/>
    <cellStyle name="Standaard 2 2 2 2 3 3 4 2" xfId="20850"/>
    <cellStyle name="Standaard 2 2 2 2 3 3 4 2 2" xfId="20851"/>
    <cellStyle name="Standaard 2 2 2 2 3 3 4 3" xfId="20852"/>
    <cellStyle name="Standaard 2 2 2 2 3 3 5" xfId="20853"/>
    <cellStyle name="Standaard 2 2 2 2 3 3 5 2" xfId="20854"/>
    <cellStyle name="Standaard 2 2 2 2 3 3 6" xfId="20855"/>
    <cellStyle name="Standaard 2 2 2 2 3 4" xfId="20856"/>
    <cellStyle name="Standaard 2 2 2 2 3 4 2" xfId="20857"/>
    <cellStyle name="Standaard 2 2 2 2 3 4 2 2" xfId="20858"/>
    <cellStyle name="Standaard 2 2 2 2 3 4 2 2 2" xfId="20859"/>
    <cellStyle name="Standaard 2 2 2 2 3 4 2 2 2 2" xfId="20860"/>
    <cellStyle name="Standaard 2 2 2 2 3 4 2 2 3" xfId="20861"/>
    <cellStyle name="Standaard 2 2 2 2 3 4 2 3" xfId="20862"/>
    <cellStyle name="Standaard 2 2 2 2 3 4 2 3 2" xfId="20863"/>
    <cellStyle name="Standaard 2 2 2 2 3 4 2 4" xfId="20864"/>
    <cellStyle name="Standaard 2 2 2 2 3 4 3" xfId="20865"/>
    <cellStyle name="Standaard 2 2 2 2 3 4 3 2" xfId="20866"/>
    <cellStyle name="Standaard 2 2 2 2 3 4 3 2 2" xfId="20867"/>
    <cellStyle name="Standaard 2 2 2 2 3 4 3 3" xfId="20868"/>
    <cellStyle name="Standaard 2 2 2 2 3 4 4" xfId="20869"/>
    <cellStyle name="Standaard 2 2 2 2 3 4 4 2" xfId="20870"/>
    <cellStyle name="Standaard 2 2 2 2 3 4 5" xfId="20871"/>
    <cellStyle name="Standaard 2 2 2 2 3 5" xfId="20872"/>
    <cellStyle name="Standaard 2 2 2 2 3 5 2" xfId="20873"/>
    <cellStyle name="Standaard 2 2 2 2 3 5 2 2" xfId="20874"/>
    <cellStyle name="Standaard 2 2 2 2 3 5 2 2 2" xfId="20875"/>
    <cellStyle name="Standaard 2 2 2 2 3 5 2 3" xfId="20876"/>
    <cellStyle name="Standaard 2 2 2 2 3 5 3" xfId="20877"/>
    <cellStyle name="Standaard 2 2 2 2 3 5 3 2" xfId="20878"/>
    <cellStyle name="Standaard 2 2 2 2 3 5 4" xfId="20879"/>
    <cellStyle name="Standaard 2 2 2 2 3 6" xfId="20880"/>
    <cellStyle name="Standaard 2 2 2 2 3 6 2" xfId="20881"/>
    <cellStyle name="Standaard 2 2 2 2 3 6 2 2" xfId="20882"/>
    <cellStyle name="Standaard 2 2 2 2 3 6 3" xfId="20883"/>
    <cellStyle name="Standaard 2 2 2 2 3 7" xfId="20884"/>
    <cellStyle name="Standaard 2 2 2 2 3 7 2" xfId="20885"/>
    <cellStyle name="Standaard 2 2 2 2 3 8" xfId="20886"/>
    <cellStyle name="Standaard 2 2 2 2 4" xfId="20887"/>
    <cellStyle name="Standaard 2 2 2 2 4 2" xfId="20888"/>
    <cellStyle name="Standaard 2 2 2 2 4 2 2" xfId="20889"/>
    <cellStyle name="Standaard 2 2 2 2 4 2 2 2" xfId="20890"/>
    <cellStyle name="Standaard 2 2 2 2 4 2 2 2 2" xfId="20891"/>
    <cellStyle name="Standaard 2 2 2 2 4 2 2 2 2 2" xfId="20892"/>
    <cellStyle name="Standaard 2 2 2 2 4 2 2 2 2 2 2" xfId="20893"/>
    <cellStyle name="Standaard 2 2 2 2 4 2 2 2 2 3" xfId="20894"/>
    <cellStyle name="Standaard 2 2 2 2 4 2 2 2 3" xfId="20895"/>
    <cellStyle name="Standaard 2 2 2 2 4 2 2 2 3 2" xfId="20896"/>
    <cellStyle name="Standaard 2 2 2 2 4 2 2 2 4" xfId="20897"/>
    <cellStyle name="Standaard 2 2 2 2 4 2 2 3" xfId="20898"/>
    <cellStyle name="Standaard 2 2 2 2 4 2 2 3 2" xfId="20899"/>
    <cellStyle name="Standaard 2 2 2 2 4 2 2 3 2 2" xfId="20900"/>
    <cellStyle name="Standaard 2 2 2 2 4 2 2 3 3" xfId="20901"/>
    <cellStyle name="Standaard 2 2 2 2 4 2 2 4" xfId="20902"/>
    <cellStyle name="Standaard 2 2 2 2 4 2 2 4 2" xfId="20903"/>
    <cellStyle name="Standaard 2 2 2 2 4 2 2 5" xfId="20904"/>
    <cellStyle name="Standaard 2 2 2 2 4 2 3" xfId="20905"/>
    <cellStyle name="Standaard 2 2 2 2 4 2 3 2" xfId="20906"/>
    <cellStyle name="Standaard 2 2 2 2 4 2 3 2 2" xfId="20907"/>
    <cellStyle name="Standaard 2 2 2 2 4 2 3 2 2 2" xfId="20908"/>
    <cellStyle name="Standaard 2 2 2 2 4 2 3 2 3" xfId="20909"/>
    <cellStyle name="Standaard 2 2 2 2 4 2 3 3" xfId="20910"/>
    <cellStyle name="Standaard 2 2 2 2 4 2 3 3 2" xfId="20911"/>
    <cellStyle name="Standaard 2 2 2 2 4 2 3 4" xfId="20912"/>
    <cellStyle name="Standaard 2 2 2 2 4 2 4" xfId="20913"/>
    <cellStyle name="Standaard 2 2 2 2 4 2 4 2" xfId="20914"/>
    <cellStyle name="Standaard 2 2 2 2 4 2 4 2 2" xfId="20915"/>
    <cellStyle name="Standaard 2 2 2 2 4 2 4 3" xfId="20916"/>
    <cellStyle name="Standaard 2 2 2 2 4 2 5" xfId="20917"/>
    <cellStyle name="Standaard 2 2 2 2 4 2 5 2" xfId="20918"/>
    <cellStyle name="Standaard 2 2 2 2 4 2 6" xfId="20919"/>
    <cellStyle name="Standaard 2 2 2 2 4 3" xfId="20920"/>
    <cellStyle name="Standaard 2 2 2 2 4 3 2" xfId="20921"/>
    <cellStyle name="Standaard 2 2 2 2 4 3 2 2" xfId="20922"/>
    <cellStyle name="Standaard 2 2 2 2 4 3 2 2 2" xfId="20923"/>
    <cellStyle name="Standaard 2 2 2 2 4 3 2 2 2 2" xfId="20924"/>
    <cellStyle name="Standaard 2 2 2 2 4 3 2 2 3" xfId="20925"/>
    <cellStyle name="Standaard 2 2 2 2 4 3 2 3" xfId="20926"/>
    <cellStyle name="Standaard 2 2 2 2 4 3 2 3 2" xfId="20927"/>
    <cellStyle name="Standaard 2 2 2 2 4 3 2 4" xfId="20928"/>
    <cellStyle name="Standaard 2 2 2 2 4 3 3" xfId="20929"/>
    <cellStyle name="Standaard 2 2 2 2 4 3 3 2" xfId="20930"/>
    <cellStyle name="Standaard 2 2 2 2 4 3 3 2 2" xfId="20931"/>
    <cellStyle name="Standaard 2 2 2 2 4 3 3 3" xfId="20932"/>
    <cellStyle name="Standaard 2 2 2 2 4 3 4" xfId="20933"/>
    <cellStyle name="Standaard 2 2 2 2 4 3 4 2" xfId="20934"/>
    <cellStyle name="Standaard 2 2 2 2 4 3 5" xfId="20935"/>
    <cellStyle name="Standaard 2 2 2 2 4 4" xfId="20936"/>
    <cellStyle name="Standaard 2 2 2 2 4 4 2" xfId="20937"/>
    <cellStyle name="Standaard 2 2 2 2 4 4 2 2" xfId="20938"/>
    <cellStyle name="Standaard 2 2 2 2 4 4 2 2 2" xfId="20939"/>
    <cellStyle name="Standaard 2 2 2 2 4 4 2 3" xfId="20940"/>
    <cellStyle name="Standaard 2 2 2 2 4 4 3" xfId="20941"/>
    <cellStyle name="Standaard 2 2 2 2 4 4 3 2" xfId="20942"/>
    <cellStyle name="Standaard 2 2 2 2 4 4 4" xfId="20943"/>
    <cellStyle name="Standaard 2 2 2 2 4 5" xfId="20944"/>
    <cellStyle name="Standaard 2 2 2 2 4 5 2" xfId="20945"/>
    <cellStyle name="Standaard 2 2 2 2 4 5 2 2" xfId="20946"/>
    <cellStyle name="Standaard 2 2 2 2 4 5 3" xfId="20947"/>
    <cellStyle name="Standaard 2 2 2 2 4 6" xfId="20948"/>
    <cellStyle name="Standaard 2 2 2 2 4 6 2" xfId="20949"/>
    <cellStyle name="Standaard 2 2 2 2 4 7" xfId="20950"/>
    <cellStyle name="Standaard 2 2 2 2 5" xfId="20951"/>
    <cellStyle name="Standaard 2 2 2 2 5 2" xfId="20952"/>
    <cellStyle name="Standaard 2 2 2 2 5 2 2" xfId="20953"/>
    <cellStyle name="Standaard 2 2 2 2 5 2 2 2" xfId="20954"/>
    <cellStyle name="Standaard 2 2 2 2 5 2 2 2 2" xfId="20955"/>
    <cellStyle name="Standaard 2 2 2 2 5 2 2 2 2 2" xfId="20956"/>
    <cellStyle name="Standaard 2 2 2 2 5 2 2 2 3" xfId="20957"/>
    <cellStyle name="Standaard 2 2 2 2 5 2 2 3" xfId="20958"/>
    <cellStyle name="Standaard 2 2 2 2 5 2 2 3 2" xfId="20959"/>
    <cellStyle name="Standaard 2 2 2 2 5 2 2 4" xfId="20960"/>
    <cellStyle name="Standaard 2 2 2 2 5 2 3" xfId="20961"/>
    <cellStyle name="Standaard 2 2 2 2 5 2 3 2" xfId="20962"/>
    <cellStyle name="Standaard 2 2 2 2 5 2 3 2 2" xfId="20963"/>
    <cellStyle name="Standaard 2 2 2 2 5 2 3 3" xfId="20964"/>
    <cellStyle name="Standaard 2 2 2 2 5 2 4" xfId="20965"/>
    <cellStyle name="Standaard 2 2 2 2 5 2 4 2" xfId="20966"/>
    <cellStyle name="Standaard 2 2 2 2 5 2 5" xfId="20967"/>
    <cellStyle name="Standaard 2 2 2 2 5 3" xfId="20968"/>
    <cellStyle name="Standaard 2 2 2 2 5 3 2" xfId="20969"/>
    <cellStyle name="Standaard 2 2 2 2 5 3 2 2" xfId="20970"/>
    <cellStyle name="Standaard 2 2 2 2 5 3 2 2 2" xfId="20971"/>
    <cellStyle name="Standaard 2 2 2 2 5 3 2 3" xfId="20972"/>
    <cellStyle name="Standaard 2 2 2 2 5 3 3" xfId="20973"/>
    <cellStyle name="Standaard 2 2 2 2 5 3 3 2" xfId="20974"/>
    <cellStyle name="Standaard 2 2 2 2 5 3 4" xfId="20975"/>
    <cellStyle name="Standaard 2 2 2 2 5 4" xfId="20976"/>
    <cellStyle name="Standaard 2 2 2 2 5 4 2" xfId="20977"/>
    <cellStyle name="Standaard 2 2 2 2 5 4 2 2" xfId="20978"/>
    <cellStyle name="Standaard 2 2 2 2 5 4 3" xfId="20979"/>
    <cellStyle name="Standaard 2 2 2 2 5 5" xfId="20980"/>
    <cellStyle name="Standaard 2 2 2 2 5 5 2" xfId="20981"/>
    <cellStyle name="Standaard 2 2 2 2 5 6" xfId="20982"/>
    <cellStyle name="Standaard 2 2 2 2 6" xfId="20983"/>
    <cellStyle name="Standaard 2 2 2 2 6 2" xfId="20984"/>
    <cellStyle name="Standaard 2 2 2 2 6 2 2" xfId="20985"/>
    <cellStyle name="Standaard 2 2 2 2 6 2 2 2" xfId="20986"/>
    <cellStyle name="Standaard 2 2 2 2 6 2 2 2 2" xfId="20987"/>
    <cellStyle name="Standaard 2 2 2 2 6 2 2 3" xfId="20988"/>
    <cellStyle name="Standaard 2 2 2 2 6 2 3" xfId="20989"/>
    <cellStyle name="Standaard 2 2 2 2 6 2 3 2" xfId="20990"/>
    <cellStyle name="Standaard 2 2 2 2 6 2 4" xfId="20991"/>
    <cellStyle name="Standaard 2 2 2 2 6 3" xfId="20992"/>
    <cellStyle name="Standaard 2 2 2 2 6 3 2" xfId="20993"/>
    <cellStyle name="Standaard 2 2 2 2 6 3 2 2" xfId="20994"/>
    <cellStyle name="Standaard 2 2 2 2 6 3 3" xfId="20995"/>
    <cellStyle name="Standaard 2 2 2 2 6 4" xfId="20996"/>
    <cellStyle name="Standaard 2 2 2 2 6 4 2" xfId="20997"/>
    <cellStyle name="Standaard 2 2 2 2 6 5" xfId="20998"/>
    <cellStyle name="Standaard 2 2 2 2 7" xfId="20999"/>
    <cellStyle name="Standaard 2 2 2 2 7 2" xfId="21000"/>
    <cellStyle name="Standaard 2 2 2 2 7 2 2" xfId="21001"/>
    <cellStyle name="Standaard 2 2 2 2 7 2 2 2" xfId="21002"/>
    <cellStyle name="Standaard 2 2 2 2 7 2 3" xfId="21003"/>
    <cellStyle name="Standaard 2 2 2 2 7 3" xfId="21004"/>
    <cellStyle name="Standaard 2 2 2 2 7 3 2" xfId="21005"/>
    <cellStyle name="Standaard 2 2 2 2 7 4" xfId="21006"/>
    <cellStyle name="Standaard 2 2 2 2 8" xfId="21007"/>
    <cellStyle name="Standaard 2 2 2 2 8 2" xfId="21008"/>
    <cellStyle name="Standaard 2 2 2 2 8 2 2" xfId="21009"/>
    <cellStyle name="Standaard 2 2 2 2 8 3" xfId="21010"/>
    <cellStyle name="Standaard 2 2 2 2 9" xfId="21011"/>
    <cellStyle name="Standaard 2 2 2 2 9 2" xfId="21012"/>
    <cellStyle name="Standaard 2 2 2 3" xfId="21013"/>
    <cellStyle name="Standaard 2 2 2 3 10" xfId="21014"/>
    <cellStyle name="Standaard 2 2 2 3 2" xfId="21015"/>
    <cellStyle name="Standaard 2 2 2 3 2 2" xfId="21016"/>
    <cellStyle name="Standaard 2 2 2 3 2 2 2" xfId="21017"/>
    <cellStyle name="Standaard 2 2 2 3 2 2 2 2" xfId="21018"/>
    <cellStyle name="Standaard 2 2 2 3 2 2 2 2 2" xfId="21019"/>
    <cellStyle name="Standaard 2 2 2 3 2 2 2 2 2 2" xfId="21020"/>
    <cellStyle name="Standaard 2 2 2 3 2 2 2 2 2 2 2" xfId="21021"/>
    <cellStyle name="Standaard 2 2 2 3 2 2 2 2 2 2 2 2" xfId="21022"/>
    <cellStyle name="Standaard 2 2 2 3 2 2 2 2 2 2 3" xfId="21023"/>
    <cellStyle name="Standaard 2 2 2 3 2 2 2 2 2 3" xfId="21024"/>
    <cellStyle name="Standaard 2 2 2 3 2 2 2 2 2 3 2" xfId="21025"/>
    <cellStyle name="Standaard 2 2 2 3 2 2 2 2 2 4" xfId="21026"/>
    <cellStyle name="Standaard 2 2 2 3 2 2 2 2 3" xfId="21027"/>
    <cellStyle name="Standaard 2 2 2 3 2 2 2 2 3 2" xfId="21028"/>
    <cellStyle name="Standaard 2 2 2 3 2 2 2 2 3 2 2" xfId="21029"/>
    <cellStyle name="Standaard 2 2 2 3 2 2 2 2 3 3" xfId="21030"/>
    <cellStyle name="Standaard 2 2 2 3 2 2 2 2 4" xfId="21031"/>
    <cellStyle name="Standaard 2 2 2 3 2 2 2 2 4 2" xfId="21032"/>
    <cellStyle name="Standaard 2 2 2 3 2 2 2 2 5" xfId="21033"/>
    <cellStyle name="Standaard 2 2 2 3 2 2 2 3" xfId="21034"/>
    <cellStyle name="Standaard 2 2 2 3 2 2 2 3 2" xfId="21035"/>
    <cellStyle name="Standaard 2 2 2 3 2 2 2 3 2 2" xfId="21036"/>
    <cellStyle name="Standaard 2 2 2 3 2 2 2 3 2 2 2" xfId="21037"/>
    <cellStyle name="Standaard 2 2 2 3 2 2 2 3 2 3" xfId="21038"/>
    <cellStyle name="Standaard 2 2 2 3 2 2 2 3 3" xfId="21039"/>
    <cellStyle name="Standaard 2 2 2 3 2 2 2 3 3 2" xfId="21040"/>
    <cellStyle name="Standaard 2 2 2 3 2 2 2 3 4" xfId="21041"/>
    <cellStyle name="Standaard 2 2 2 3 2 2 2 4" xfId="21042"/>
    <cellStyle name="Standaard 2 2 2 3 2 2 2 4 2" xfId="21043"/>
    <cellStyle name="Standaard 2 2 2 3 2 2 2 4 2 2" xfId="21044"/>
    <cellStyle name="Standaard 2 2 2 3 2 2 2 4 3" xfId="21045"/>
    <cellStyle name="Standaard 2 2 2 3 2 2 2 5" xfId="21046"/>
    <cellStyle name="Standaard 2 2 2 3 2 2 2 5 2" xfId="21047"/>
    <cellStyle name="Standaard 2 2 2 3 2 2 2 6" xfId="21048"/>
    <cellStyle name="Standaard 2 2 2 3 2 2 3" xfId="21049"/>
    <cellStyle name="Standaard 2 2 2 3 2 2 3 2" xfId="21050"/>
    <cellStyle name="Standaard 2 2 2 3 2 2 3 2 2" xfId="21051"/>
    <cellStyle name="Standaard 2 2 2 3 2 2 3 2 2 2" xfId="21052"/>
    <cellStyle name="Standaard 2 2 2 3 2 2 3 2 2 2 2" xfId="21053"/>
    <cellStyle name="Standaard 2 2 2 3 2 2 3 2 2 3" xfId="21054"/>
    <cellStyle name="Standaard 2 2 2 3 2 2 3 2 3" xfId="21055"/>
    <cellStyle name="Standaard 2 2 2 3 2 2 3 2 3 2" xfId="21056"/>
    <cellStyle name="Standaard 2 2 2 3 2 2 3 2 4" xfId="21057"/>
    <cellStyle name="Standaard 2 2 2 3 2 2 3 3" xfId="21058"/>
    <cellStyle name="Standaard 2 2 2 3 2 2 3 3 2" xfId="21059"/>
    <cellStyle name="Standaard 2 2 2 3 2 2 3 3 2 2" xfId="21060"/>
    <cellStyle name="Standaard 2 2 2 3 2 2 3 3 3" xfId="21061"/>
    <cellStyle name="Standaard 2 2 2 3 2 2 3 4" xfId="21062"/>
    <cellStyle name="Standaard 2 2 2 3 2 2 3 4 2" xfId="21063"/>
    <cellStyle name="Standaard 2 2 2 3 2 2 3 5" xfId="21064"/>
    <cellStyle name="Standaard 2 2 2 3 2 2 4" xfId="21065"/>
    <cellStyle name="Standaard 2 2 2 3 2 2 4 2" xfId="21066"/>
    <cellStyle name="Standaard 2 2 2 3 2 2 4 2 2" xfId="21067"/>
    <cellStyle name="Standaard 2 2 2 3 2 2 4 2 2 2" xfId="21068"/>
    <cellStyle name="Standaard 2 2 2 3 2 2 4 2 3" xfId="21069"/>
    <cellStyle name="Standaard 2 2 2 3 2 2 4 3" xfId="21070"/>
    <cellStyle name="Standaard 2 2 2 3 2 2 4 3 2" xfId="21071"/>
    <cellStyle name="Standaard 2 2 2 3 2 2 4 4" xfId="21072"/>
    <cellStyle name="Standaard 2 2 2 3 2 2 5" xfId="21073"/>
    <cellStyle name="Standaard 2 2 2 3 2 2 5 2" xfId="21074"/>
    <cellStyle name="Standaard 2 2 2 3 2 2 5 2 2" xfId="21075"/>
    <cellStyle name="Standaard 2 2 2 3 2 2 5 3" xfId="21076"/>
    <cellStyle name="Standaard 2 2 2 3 2 2 6" xfId="21077"/>
    <cellStyle name="Standaard 2 2 2 3 2 2 6 2" xfId="21078"/>
    <cellStyle name="Standaard 2 2 2 3 2 2 7" xfId="21079"/>
    <cellStyle name="Standaard 2 2 2 3 2 3" xfId="21080"/>
    <cellStyle name="Standaard 2 2 2 3 2 3 2" xfId="21081"/>
    <cellStyle name="Standaard 2 2 2 3 2 3 2 2" xfId="21082"/>
    <cellStyle name="Standaard 2 2 2 3 2 3 2 2 2" xfId="21083"/>
    <cellStyle name="Standaard 2 2 2 3 2 3 2 2 2 2" xfId="21084"/>
    <cellStyle name="Standaard 2 2 2 3 2 3 2 2 2 2 2" xfId="21085"/>
    <cellStyle name="Standaard 2 2 2 3 2 3 2 2 2 3" xfId="21086"/>
    <cellStyle name="Standaard 2 2 2 3 2 3 2 2 3" xfId="21087"/>
    <cellStyle name="Standaard 2 2 2 3 2 3 2 2 3 2" xfId="21088"/>
    <cellStyle name="Standaard 2 2 2 3 2 3 2 2 4" xfId="21089"/>
    <cellStyle name="Standaard 2 2 2 3 2 3 2 3" xfId="21090"/>
    <cellStyle name="Standaard 2 2 2 3 2 3 2 3 2" xfId="21091"/>
    <cellStyle name="Standaard 2 2 2 3 2 3 2 3 2 2" xfId="21092"/>
    <cellStyle name="Standaard 2 2 2 3 2 3 2 3 3" xfId="21093"/>
    <cellStyle name="Standaard 2 2 2 3 2 3 2 4" xfId="21094"/>
    <cellStyle name="Standaard 2 2 2 3 2 3 2 4 2" xfId="21095"/>
    <cellStyle name="Standaard 2 2 2 3 2 3 2 5" xfId="21096"/>
    <cellStyle name="Standaard 2 2 2 3 2 3 3" xfId="21097"/>
    <cellStyle name="Standaard 2 2 2 3 2 3 3 2" xfId="21098"/>
    <cellStyle name="Standaard 2 2 2 3 2 3 3 2 2" xfId="21099"/>
    <cellStyle name="Standaard 2 2 2 3 2 3 3 2 2 2" xfId="21100"/>
    <cellStyle name="Standaard 2 2 2 3 2 3 3 2 3" xfId="21101"/>
    <cellStyle name="Standaard 2 2 2 3 2 3 3 3" xfId="21102"/>
    <cellStyle name="Standaard 2 2 2 3 2 3 3 3 2" xfId="21103"/>
    <cellStyle name="Standaard 2 2 2 3 2 3 3 4" xfId="21104"/>
    <cellStyle name="Standaard 2 2 2 3 2 3 4" xfId="21105"/>
    <cellStyle name="Standaard 2 2 2 3 2 3 4 2" xfId="21106"/>
    <cellStyle name="Standaard 2 2 2 3 2 3 4 2 2" xfId="21107"/>
    <cellStyle name="Standaard 2 2 2 3 2 3 4 3" xfId="21108"/>
    <cellStyle name="Standaard 2 2 2 3 2 3 5" xfId="21109"/>
    <cellStyle name="Standaard 2 2 2 3 2 3 5 2" xfId="21110"/>
    <cellStyle name="Standaard 2 2 2 3 2 3 6" xfId="21111"/>
    <cellStyle name="Standaard 2 2 2 3 2 4" xfId="21112"/>
    <cellStyle name="Standaard 2 2 2 3 2 4 2" xfId="21113"/>
    <cellStyle name="Standaard 2 2 2 3 2 4 2 2" xfId="21114"/>
    <cellStyle name="Standaard 2 2 2 3 2 4 2 2 2" xfId="21115"/>
    <cellStyle name="Standaard 2 2 2 3 2 4 2 2 2 2" xfId="21116"/>
    <cellStyle name="Standaard 2 2 2 3 2 4 2 2 3" xfId="21117"/>
    <cellStyle name="Standaard 2 2 2 3 2 4 2 3" xfId="21118"/>
    <cellStyle name="Standaard 2 2 2 3 2 4 2 3 2" xfId="21119"/>
    <cellStyle name="Standaard 2 2 2 3 2 4 2 4" xfId="21120"/>
    <cellStyle name="Standaard 2 2 2 3 2 4 3" xfId="21121"/>
    <cellStyle name="Standaard 2 2 2 3 2 4 3 2" xfId="21122"/>
    <cellStyle name="Standaard 2 2 2 3 2 4 3 2 2" xfId="21123"/>
    <cellStyle name="Standaard 2 2 2 3 2 4 3 3" xfId="21124"/>
    <cellStyle name="Standaard 2 2 2 3 2 4 4" xfId="21125"/>
    <cellStyle name="Standaard 2 2 2 3 2 4 4 2" xfId="21126"/>
    <cellStyle name="Standaard 2 2 2 3 2 4 5" xfId="21127"/>
    <cellStyle name="Standaard 2 2 2 3 2 5" xfId="21128"/>
    <cellStyle name="Standaard 2 2 2 3 2 5 2" xfId="21129"/>
    <cellStyle name="Standaard 2 2 2 3 2 5 2 2" xfId="21130"/>
    <cellStyle name="Standaard 2 2 2 3 2 5 2 2 2" xfId="21131"/>
    <cellStyle name="Standaard 2 2 2 3 2 5 2 3" xfId="21132"/>
    <cellStyle name="Standaard 2 2 2 3 2 5 3" xfId="21133"/>
    <cellStyle name="Standaard 2 2 2 3 2 5 3 2" xfId="21134"/>
    <cellStyle name="Standaard 2 2 2 3 2 5 4" xfId="21135"/>
    <cellStyle name="Standaard 2 2 2 3 2 6" xfId="21136"/>
    <cellStyle name="Standaard 2 2 2 3 2 6 2" xfId="21137"/>
    <cellStyle name="Standaard 2 2 2 3 2 6 2 2" xfId="21138"/>
    <cellStyle name="Standaard 2 2 2 3 2 6 3" xfId="21139"/>
    <cellStyle name="Standaard 2 2 2 3 2 7" xfId="21140"/>
    <cellStyle name="Standaard 2 2 2 3 2 7 2" xfId="21141"/>
    <cellStyle name="Standaard 2 2 2 3 2 8" xfId="21142"/>
    <cellStyle name="Standaard 2 2 2 3 3" xfId="21143"/>
    <cellStyle name="Standaard 2 2 2 3 3 2" xfId="21144"/>
    <cellStyle name="Standaard 2 2 2 3 3 2 2" xfId="21145"/>
    <cellStyle name="Standaard 2 2 2 3 3 2 2 2" xfId="21146"/>
    <cellStyle name="Standaard 2 2 2 3 3 2 2 2 2" xfId="21147"/>
    <cellStyle name="Standaard 2 2 2 3 3 2 2 2 2 2" xfId="21148"/>
    <cellStyle name="Standaard 2 2 2 3 3 2 2 2 2 2 2" xfId="21149"/>
    <cellStyle name="Standaard 2 2 2 3 3 2 2 2 2 2 2 2" xfId="21150"/>
    <cellStyle name="Standaard 2 2 2 3 3 2 2 2 2 2 3" xfId="21151"/>
    <cellStyle name="Standaard 2 2 2 3 3 2 2 2 2 3" xfId="21152"/>
    <cellStyle name="Standaard 2 2 2 3 3 2 2 2 2 3 2" xfId="21153"/>
    <cellStyle name="Standaard 2 2 2 3 3 2 2 2 2 4" xfId="21154"/>
    <cellStyle name="Standaard 2 2 2 3 3 2 2 2 3" xfId="21155"/>
    <cellStyle name="Standaard 2 2 2 3 3 2 2 2 3 2" xfId="21156"/>
    <cellStyle name="Standaard 2 2 2 3 3 2 2 2 3 2 2" xfId="21157"/>
    <cellStyle name="Standaard 2 2 2 3 3 2 2 2 3 3" xfId="21158"/>
    <cellStyle name="Standaard 2 2 2 3 3 2 2 2 4" xfId="21159"/>
    <cellStyle name="Standaard 2 2 2 3 3 2 2 2 4 2" xfId="21160"/>
    <cellStyle name="Standaard 2 2 2 3 3 2 2 2 5" xfId="21161"/>
    <cellStyle name="Standaard 2 2 2 3 3 2 2 3" xfId="21162"/>
    <cellStyle name="Standaard 2 2 2 3 3 2 2 3 2" xfId="21163"/>
    <cellStyle name="Standaard 2 2 2 3 3 2 2 3 2 2" xfId="21164"/>
    <cellStyle name="Standaard 2 2 2 3 3 2 2 3 2 2 2" xfId="21165"/>
    <cellStyle name="Standaard 2 2 2 3 3 2 2 3 2 3" xfId="21166"/>
    <cellStyle name="Standaard 2 2 2 3 3 2 2 3 3" xfId="21167"/>
    <cellStyle name="Standaard 2 2 2 3 3 2 2 3 3 2" xfId="21168"/>
    <cellStyle name="Standaard 2 2 2 3 3 2 2 3 4" xfId="21169"/>
    <cellStyle name="Standaard 2 2 2 3 3 2 2 4" xfId="21170"/>
    <cellStyle name="Standaard 2 2 2 3 3 2 2 4 2" xfId="21171"/>
    <cellStyle name="Standaard 2 2 2 3 3 2 2 4 2 2" xfId="21172"/>
    <cellStyle name="Standaard 2 2 2 3 3 2 2 4 3" xfId="21173"/>
    <cellStyle name="Standaard 2 2 2 3 3 2 2 5" xfId="21174"/>
    <cellStyle name="Standaard 2 2 2 3 3 2 2 5 2" xfId="21175"/>
    <cellStyle name="Standaard 2 2 2 3 3 2 2 6" xfId="21176"/>
    <cellStyle name="Standaard 2 2 2 3 3 2 3" xfId="21177"/>
    <cellStyle name="Standaard 2 2 2 3 3 2 3 2" xfId="21178"/>
    <cellStyle name="Standaard 2 2 2 3 3 2 3 2 2" xfId="21179"/>
    <cellStyle name="Standaard 2 2 2 3 3 2 3 2 2 2" xfId="21180"/>
    <cellStyle name="Standaard 2 2 2 3 3 2 3 2 2 2 2" xfId="21181"/>
    <cellStyle name="Standaard 2 2 2 3 3 2 3 2 2 3" xfId="21182"/>
    <cellStyle name="Standaard 2 2 2 3 3 2 3 2 3" xfId="21183"/>
    <cellStyle name="Standaard 2 2 2 3 3 2 3 2 3 2" xfId="21184"/>
    <cellStyle name="Standaard 2 2 2 3 3 2 3 2 4" xfId="21185"/>
    <cellStyle name="Standaard 2 2 2 3 3 2 3 3" xfId="21186"/>
    <cellStyle name="Standaard 2 2 2 3 3 2 3 3 2" xfId="21187"/>
    <cellStyle name="Standaard 2 2 2 3 3 2 3 3 2 2" xfId="21188"/>
    <cellStyle name="Standaard 2 2 2 3 3 2 3 3 3" xfId="21189"/>
    <cellStyle name="Standaard 2 2 2 3 3 2 3 4" xfId="21190"/>
    <cellStyle name="Standaard 2 2 2 3 3 2 3 4 2" xfId="21191"/>
    <cellStyle name="Standaard 2 2 2 3 3 2 3 5" xfId="21192"/>
    <cellStyle name="Standaard 2 2 2 3 3 2 4" xfId="21193"/>
    <cellStyle name="Standaard 2 2 2 3 3 2 4 2" xfId="21194"/>
    <cellStyle name="Standaard 2 2 2 3 3 2 4 2 2" xfId="21195"/>
    <cellStyle name="Standaard 2 2 2 3 3 2 4 2 2 2" xfId="21196"/>
    <cellStyle name="Standaard 2 2 2 3 3 2 4 2 3" xfId="21197"/>
    <cellStyle name="Standaard 2 2 2 3 3 2 4 3" xfId="21198"/>
    <cellStyle name="Standaard 2 2 2 3 3 2 4 3 2" xfId="21199"/>
    <cellStyle name="Standaard 2 2 2 3 3 2 4 4" xfId="21200"/>
    <cellStyle name="Standaard 2 2 2 3 3 2 5" xfId="21201"/>
    <cellStyle name="Standaard 2 2 2 3 3 2 5 2" xfId="21202"/>
    <cellStyle name="Standaard 2 2 2 3 3 2 5 2 2" xfId="21203"/>
    <cellStyle name="Standaard 2 2 2 3 3 2 5 3" xfId="21204"/>
    <cellStyle name="Standaard 2 2 2 3 3 2 6" xfId="21205"/>
    <cellStyle name="Standaard 2 2 2 3 3 2 6 2" xfId="21206"/>
    <cellStyle name="Standaard 2 2 2 3 3 2 7" xfId="21207"/>
    <cellStyle name="Standaard 2 2 2 3 3 3" xfId="21208"/>
    <cellStyle name="Standaard 2 2 2 3 3 3 2" xfId="21209"/>
    <cellStyle name="Standaard 2 2 2 3 3 3 2 2" xfId="21210"/>
    <cellStyle name="Standaard 2 2 2 3 3 3 2 2 2" xfId="21211"/>
    <cellStyle name="Standaard 2 2 2 3 3 3 2 2 2 2" xfId="21212"/>
    <cellStyle name="Standaard 2 2 2 3 3 3 2 2 2 2 2" xfId="21213"/>
    <cellStyle name="Standaard 2 2 2 3 3 3 2 2 2 3" xfId="21214"/>
    <cellStyle name="Standaard 2 2 2 3 3 3 2 2 3" xfId="21215"/>
    <cellStyle name="Standaard 2 2 2 3 3 3 2 2 3 2" xfId="21216"/>
    <cellStyle name="Standaard 2 2 2 3 3 3 2 2 4" xfId="21217"/>
    <cellStyle name="Standaard 2 2 2 3 3 3 2 3" xfId="21218"/>
    <cellStyle name="Standaard 2 2 2 3 3 3 2 3 2" xfId="21219"/>
    <cellStyle name="Standaard 2 2 2 3 3 3 2 3 2 2" xfId="21220"/>
    <cellStyle name="Standaard 2 2 2 3 3 3 2 3 3" xfId="21221"/>
    <cellStyle name="Standaard 2 2 2 3 3 3 2 4" xfId="21222"/>
    <cellStyle name="Standaard 2 2 2 3 3 3 2 4 2" xfId="21223"/>
    <cellStyle name="Standaard 2 2 2 3 3 3 2 5" xfId="21224"/>
    <cellStyle name="Standaard 2 2 2 3 3 3 3" xfId="21225"/>
    <cellStyle name="Standaard 2 2 2 3 3 3 3 2" xfId="21226"/>
    <cellStyle name="Standaard 2 2 2 3 3 3 3 2 2" xfId="21227"/>
    <cellStyle name="Standaard 2 2 2 3 3 3 3 2 2 2" xfId="21228"/>
    <cellStyle name="Standaard 2 2 2 3 3 3 3 2 3" xfId="21229"/>
    <cellStyle name="Standaard 2 2 2 3 3 3 3 3" xfId="21230"/>
    <cellStyle name="Standaard 2 2 2 3 3 3 3 3 2" xfId="21231"/>
    <cellStyle name="Standaard 2 2 2 3 3 3 3 4" xfId="21232"/>
    <cellStyle name="Standaard 2 2 2 3 3 3 4" xfId="21233"/>
    <cellStyle name="Standaard 2 2 2 3 3 3 4 2" xfId="21234"/>
    <cellStyle name="Standaard 2 2 2 3 3 3 4 2 2" xfId="21235"/>
    <cellStyle name="Standaard 2 2 2 3 3 3 4 3" xfId="21236"/>
    <cellStyle name="Standaard 2 2 2 3 3 3 5" xfId="21237"/>
    <cellStyle name="Standaard 2 2 2 3 3 3 5 2" xfId="21238"/>
    <cellStyle name="Standaard 2 2 2 3 3 3 6" xfId="21239"/>
    <cellStyle name="Standaard 2 2 2 3 3 4" xfId="21240"/>
    <cellStyle name="Standaard 2 2 2 3 3 4 2" xfId="21241"/>
    <cellStyle name="Standaard 2 2 2 3 3 4 2 2" xfId="21242"/>
    <cellStyle name="Standaard 2 2 2 3 3 4 2 2 2" xfId="21243"/>
    <cellStyle name="Standaard 2 2 2 3 3 4 2 2 2 2" xfId="21244"/>
    <cellStyle name="Standaard 2 2 2 3 3 4 2 2 3" xfId="21245"/>
    <cellStyle name="Standaard 2 2 2 3 3 4 2 3" xfId="21246"/>
    <cellStyle name="Standaard 2 2 2 3 3 4 2 3 2" xfId="21247"/>
    <cellStyle name="Standaard 2 2 2 3 3 4 2 4" xfId="21248"/>
    <cellStyle name="Standaard 2 2 2 3 3 4 3" xfId="21249"/>
    <cellStyle name="Standaard 2 2 2 3 3 4 3 2" xfId="21250"/>
    <cellStyle name="Standaard 2 2 2 3 3 4 3 2 2" xfId="21251"/>
    <cellStyle name="Standaard 2 2 2 3 3 4 3 3" xfId="21252"/>
    <cellStyle name="Standaard 2 2 2 3 3 4 4" xfId="21253"/>
    <cellStyle name="Standaard 2 2 2 3 3 4 4 2" xfId="21254"/>
    <cellStyle name="Standaard 2 2 2 3 3 4 5" xfId="21255"/>
    <cellStyle name="Standaard 2 2 2 3 3 5" xfId="21256"/>
    <cellStyle name="Standaard 2 2 2 3 3 5 2" xfId="21257"/>
    <cellStyle name="Standaard 2 2 2 3 3 5 2 2" xfId="21258"/>
    <cellStyle name="Standaard 2 2 2 3 3 5 2 2 2" xfId="21259"/>
    <cellStyle name="Standaard 2 2 2 3 3 5 2 3" xfId="21260"/>
    <cellStyle name="Standaard 2 2 2 3 3 5 3" xfId="21261"/>
    <cellStyle name="Standaard 2 2 2 3 3 5 3 2" xfId="21262"/>
    <cellStyle name="Standaard 2 2 2 3 3 5 4" xfId="21263"/>
    <cellStyle name="Standaard 2 2 2 3 3 6" xfId="21264"/>
    <cellStyle name="Standaard 2 2 2 3 3 6 2" xfId="21265"/>
    <cellStyle name="Standaard 2 2 2 3 3 6 2 2" xfId="21266"/>
    <cellStyle name="Standaard 2 2 2 3 3 6 3" xfId="21267"/>
    <cellStyle name="Standaard 2 2 2 3 3 7" xfId="21268"/>
    <cellStyle name="Standaard 2 2 2 3 3 7 2" xfId="21269"/>
    <cellStyle name="Standaard 2 2 2 3 3 8" xfId="21270"/>
    <cellStyle name="Standaard 2 2 2 3 4" xfId="21271"/>
    <cellStyle name="Standaard 2 2 2 3 4 2" xfId="21272"/>
    <cellStyle name="Standaard 2 2 2 3 4 2 2" xfId="21273"/>
    <cellStyle name="Standaard 2 2 2 3 4 2 2 2" xfId="21274"/>
    <cellStyle name="Standaard 2 2 2 3 4 2 2 2 2" xfId="21275"/>
    <cellStyle name="Standaard 2 2 2 3 4 2 2 2 2 2" xfId="21276"/>
    <cellStyle name="Standaard 2 2 2 3 4 2 2 2 2 2 2" xfId="21277"/>
    <cellStyle name="Standaard 2 2 2 3 4 2 2 2 2 3" xfId="21278"/>
    <cellStyle name="Standaard 2 2 2 3 4 2 2 2 3" xfId="21279"/>
    <cellStyle name="Standaard 2 2 2 3 4 2 2 2 3 2" xfId="21280"/>
    <cellStyle name="Standaard 2 2 2 3 4 2 2 2 4" xfId="21281"/>
    <cellStyle name="Standaard 2 2 2 3 4 2 2 3" xfId="21282"/>
    <cellStyle name="Standaard 2 2 2 3 4 2 2 3 2" xfId="21283"/>
    <cellStyle name="Standaard 2 2 2 3 4 2 2 3 2 2" xfId="21284"/>
    <cellStyle name="Standaard 2 2 2 3 4 2 2 3 3" xfId="21285"/>
    <cellStyle name="Standaard 2 2 2 3 4 2 2 4" xfId="21286"/>
    <cellStyle name="Standaard 2 2 2 3 4 2 2 4 2" xfId="21287"/>
    <cellStyle name="Standaard 2 2 2 3 4 2 2 5" xfId="21288"/>
    <cellStyle name="Standaard 2 2 2 3 4 2 3" xfId="21289"/>
    <cellStyle name="Standaard 2 2 2 3 4 2 3 2" xfId="21290"/>
    <cellStyle name="Standaard 2 2 2 3 4 2 3 2 2" xfId="21291"/>
    <cellStyle name="Standaard 2 2 2 3 4 2 3 2 2 2" xfId="21292"/>
    <cellStyle name="Standaard 2 2 2 3 4 2 3 2 3" xfId="21293"/>
    <cellStyle name="Standaard 2 2 2 3 4 2 3 3" xfId="21294"/>
    <cellStyle name="Standaard 2 2 2 3 4 2 3 3 2" xfId="21295"/>
    <cellStyle name="Standaard 2 2 2 3 4 2 3 4" xfId="21296"/>
    <cellStyle name="Standaard 2 2 2 3 4 2 4" xfId="21297"/>
    <cellStyle name="Standaard 2 2 2 3 4 2 4 2" xfId="21298"/>
    <cellStyle name="Standaard 2 2 2 3 4 2 4 2 2" xfId="21299"/>
    <cellStyle name="Standaard 2 2 2 3 4 2 4 3" xfId="21300"/>
    <cellStyle name="Standaard 2 2 2 3 4 2 5" xfId="21301"/>
    <cellStyle name="Standaard 2 2 2 3 4 2 5 2" xfId="21302"/>
    <cellStyle name="Standaard 2 2 2 3 4 2 6" xfId="21303"/>
    <cellStyle name="Standaard 2 2 2 3 4 3" xfId="21304"/>
    <cellStyle name="Standaard 2 2 2 3 4 3 2" xfId="21305"/>
    <cellStyle name="Standaard 2 2 2 3 4 3 2 2" xfId="21306"/>
    <cellStyle name="Standaard 2 2 2 3 4 3 2 2 2" xfId="21307"/>
    <cellStyle name="Standaard 2 2 2 3 4 3 2 2 2 2" xfId="21308"/>
    <cellStyle name="Standaard 2 2 2 3 4 3 2 2 3" xfId="21309"/>
    <cellStyle name="Standaard 2 2 2 3 4 3 2 3" xfId="21310"/>
    <cellStyle name="Standaard 2 2 2 3 4 3 2 3 2" xfId="21311"/>
    <cellStyle name="Standaard 2 2 2 3 4 3 2 4" xfId="21312"/>
    <cellStyle name="Standaard 2 2 2 3 4 3 3" xfId="21313"/>
    <cellStyle name="Standaard 2 2 2 3 4 3 3 2" xfId="21314"/>
    <cellStyle name="Standaard 2 2 2 3 4 3 3 2 2" xfId="21315"/>
    <cellStyle name="Standaard 2 2 2 3 4 3 3 3" xfId="21316"/>
    <cellStyle name="Standaard 2 2 2 3 4 3 4" xfId="21317"/>
    <cellStyle name="Standaard 2 2 2 3 4 3 4 2" xfId="21318"/>
    <cellStyle name="Standaard 2 2 2 3 4 3 5" xfId="21319"/>
    <cellStyle name="Standaard 2 2 2 3 4 4" xfId="21320"/>
    <cellStyle name="Standaard 2 2 2 3 4 4 2" xfId="21321"/>
    <cellStyle name="Standaard 2 2 2 3 4 4 2 2" xfId="21322"/>
    <cellStyle name="Standaard 2 2 2 3 4 4 2 2 2" xfId="21323"/>
    <cellStyle name="Standaard 2 2 2 3 4 4 2 3" xfId="21324"/>
    <cellStyle name="Standaard 2 2 2 3 4 4 3" xfId="21325"/>
    <cellStyle name="Standaard 2 2 2 3 4 4 3 2" xfId="21326"/>
    <cellStyle name="Standaard 2 2 2 3 4 4 4" xfId="21327"/>
    <cellStyle name="Standaard 2 2 2 3 4 5" xfId="21328"/>
    <cellStyle name="Standaard 2 2 2 3 4 5 2" xfId="21329"/>
    <cellStyle name="Standaard 2 2 2 3 4 5 2 2" xfId="21330"/>
    <cellStyle name="Standaard 2 2 2 3 4 5 3" xfId="21331"/>
    <cellStyle name="Standaard 2 2 2 3 4 6" xfId="21332"/>
    <cellStyle name="Standaard 2 2 2 3 4 6 2" xfId="21333"/>
    <cellStyle name="Standaard 2 2 2 3 4 7" xfId="21334"/>
    <cellStyle name="Standaard 2 2 2 3 5" xfId="21335"/>
    <cellStyle name="Standaard 2 2 2 3 5 2" xfId="21336"/>
    <cellStyle name="Standaard 2 2 2 3 5 2 2" xfId="21337"/>
    <cellStyle name="Standaard 2 2 2 3 5 2 2 2" xfId="21338"/>
    <cellStyle name="Standaard 2 2 2 3 5 2 2 2 2" xfId="21339"/>
    <cellStyle name="Standaard 2 2 2 3 5 2 2 2 2 2" xfId="21340"/>
    <cellStyle name="Standaard 2 2 2 3 5 2 2 2 3" xfId="21341"/>
    <cellStyle name="Standaard 2 2 2 3 5 2 2 3" xfId="21342"/>
    <cellStyle name="Standaard 2 2 2 3 5 2 2 3 2" xfId="21343"/>
    <cellStyle name="Standaard 2 2 2 3 5 2 2 4" xfId="21344"/>
    <cellStyle name="Standaard 2 2 2 3 5 2 3" xfId="21345"/>
    <cellStyle name="Standaard 2 2 2 3 5 2 3 2" xfId="21346"/>
    <cellStyle name="Standaard 2 2 2 3 5 2 3 2 2" xfId="21347"/>
    <cellStyle name="Standaard 2 2 2 3 5 2 3 3" xfId="21348"/>
    <cellStyle name="Standaard 2 2 2 3 5 2 4" xfId="21349"/>
    <cellStyle name="Standaard 2 2 2 3 5 2 4 2" xfId="21350"/>
    <cellStyle name="Standaard 2 2 2 3 5 2 5" xfId="21351"/>
    <cellStyle name="Standaard 2 2 2 3 5 3" xfId="21352"/>
    <cellStyle name="Standaard 2 2 2 3 5 3 2" xfId="21353"/>
    <cellStyle name="Standaard 2 2 2 3 5 3 2 2" xfId="21354"/>
    <cellStyle name="Standaard 2 2 2 3 5 3 2 2 2" xfId="21355"/>
    <cellStyle name="Standaard 2 2 2 3 5 3 2 3" xfId="21356"/>
    <cellStyle name="Standaard 2 2 2 3 5 3 3" xfId="21357"/>
    <cellStyle name="Standaard 2 2 2 3 5 3 3 2" xfId="21358"/>
    <cellStyle name="Standaard 2 2 2 3 5 3 4" xfId="21359"/>
    <cellStyle name="Standaard 2 2 2 3 5 4" xfId="21360"/>
    <cellStyle name="Standaard 2 2 2 3 5 4 2" xfId="21361"/>
    <cellStyle name="Standaard 2 2 2 3 5 4 2 2" xfId="21362"/>
    <cellStyle name="Standaard 2 2 2 3 5 4 3" xfId="21363"/>
    <cellStyle name="Standaard 2 2 2 3 5 5" xfId="21364"/>
    <cellStyle name="Standaard 2 2 2 3 5 5 2" xfId="21365"/>
    <cellStyle name="Standaard 2 2 2 3 5 6" xfId="21366"/>
    <cellStyle name="Standaard 2 2 2 3 6" xfId="21367"/>
    <cellStyle name="Standaard 2 2 2 3 6 2" xfId="21368"/>
    <cellStyle name="Standaard 2 2 2 3 6 2 2" xfId="21369"/>
    <cellStyle name="Standaard 2 2 2 3 6 2 2 2" xfId="21370"/>
    <cellStyle name="Standaard 2 2 2 3 6 2 2 2 2" xfId="21371"/>
    <cellStyle name="Standaard 2 2 2 3 6 2 2 3" xfId="21372"/>
    <cellStyle name="Standaard 2 2 2 3 6 2 3" xfId="21373"/>
    <cellStyle name="Standaard 2 2 2 3 6 2 3 2" xfId="21374"/>
    <cellStyle name="Standaard 2 2 2 3 6 2 4" xfId="21375"/>
    <cellStyle name="Standaard 2 2 2 3 6 3" xfId="21376"/>
    <cellStyle name="Standaard 2 2 2 3 6 3 2" xfId="21377"/>
    <cellStyle name="Standaard 2 2 2 3 6 3 2 2" xfId="21378"/>
    <cellStyle name="Standaard 2 2 2 3 6 3 3" xfId="21379"/>
    <cellStyle name="Standaard 2 2 2 3 6 4" xfId="21380"/>
    <cellStyle name="Standaard 2 2 2 3 6 4 2" xfId="21381"/>
    <cellStyle name="Standaard 2 2 2 3 6 5" xfId="21382"/>
    <cellStyle name="Standaard 2 2 2 3 7" xfId="21383"/>
    <cellStyle name="Standaard 2 2 2 3 7 2" xfId="21384"/>
    <cellStyle name="Standaard 2 2 2 3 7 2 2" xfId="21385"/>
    <cellStyle name="Standaard 2 2 2 3 7 2 2 2" xfId="21386"/>
    <cellStyle name="Standaard 2 2 2 3 7 2 3" xfId="21387"/>
    <cellStyle name="Standaard 2 2 2 3 7 3" xfId="21388"/>
    <cellStyle name="Standaard 2 2 2 3 7 3 2" xfId="21389"/>
    <cellStyle name="Standaard 2 2 2 3 7 4" xfId="21390"/>
    <cellStyle name="Standaard 2 2 2 3 8" xfId="21391"/>
    <cellStyle name="Standaard 2 2 2 3 8 2" xfId="21392"/>
    <cellStyle name="Standaard 2 2 2 3 8 2 2" xfId="21393"/>
    <cellStyle name="Standaard 2 2 2 3 8 3" xfId="21394"/>
    <cellStyle name="Standaard 2 2 2 3 9" xfId="21395"/>
    <cellStyle name="Standaard 2 2 2 3 9 2" xfId="21396"/>
    <cellStyle name="Standaard 2 2 2 4" xfId="21397"/>
    <cellStyle name="Standaard 2 2 2 4 2" xfId="21398"/>
    <cellStyle name="Standaard 2 2 2 4 2 2" xfId="21399"/>
    <cellStyle name="Standaard 2 2 2 4 2 2 2" xfId="21400"/>
    <cellStyle name="Standaard 2 2 2 4 2 2 2 2" xfId="21401"/>
    <cellStyle name="Standaard 2 2 2 4 2 2 2 2 2" xfId="21402"/>
    <cellStyle name="Standaard 2 2 2 4 2 2 2 2 2 2" xfId="21403"/>
    <cellStyle name="Standaard 2 2 2 4 2 2 2 2 2 2 2" xfId="21404"/>
    <cellStyle name="Standaard 2 2 2 4 2 2 2 2 2 3" xfId="21405"/>
    <cellStyle name="Standaard 2 2 2 4 2 2 2 2 3" xfId="21406"/>
    <cellStyle name="Standaard 2 2 2 4 2 2 2 2 3 2" xfId="21407"/>
    <cellStyle name="Standaard 2 2 2 4 2 2 2 2 4" xfId="21408"/>
    <cellStyle name="Standaard 2 2 2 4 2 2 2 3" xfId="21409"/>
    <cellStyle name="Standaard 2 2 2 4 2 2 2 3 2" xfId="21410"/>
    <cellStyle name="Standaard 2 2 2 4 2 2 2 3 2 2" xfId="21411"/>
    <cellStyle name="Standaard 2 2 2 4 2 2 2 3 3" xfId="21412"/>
    <cellStyle name="Standaard 2 2 2 4 2 2 2 4" xfId="21413"/>
    <cellStyle name="Standaard 2 2 2 4 2 2 2 4 2" xfId="21414"/>
    <cellStyle name="Standaard 2 2 2 4 2 2 2 5" xfId="21415"/>
    <cellStyle name="Standaard 2 2 2 4 2 2 3" xfId="21416"/>
    <cellStyle name="Standaard 2 2 2 4 2 2 3 2" xfId="21417"/>
    <cellStyle name="Standaard 2 2 2 4 2 2 3 2 2" xfId="21418"/>
    <cellStyle name="Standaard 2 2 2 4 2 2 3 2 2 2" xfId="21419"/>
    <cellStyle name="Standaard 2 2 2 4 2 2 3 2 3" xfId="21420"/>
    <cellStyle name="Standaard 2 2 2 4 2 2 3 3" xfId="21421"/>
    <cellStyle name="Standaard 2 2 2 4 2 2 3 3 2" xfId="21422"/>
    <cellStyle name="Standaard 2 2 2 4 2 2 3 4" xfId="21423"/>
    <cellStyle name="Standaard 2 2 2 4 2 2 4" xfId="21424"/>
    <cellStyle name="Standaard 2 2 2 4 2 2 4 2" xfId="21425"/>
    <cellStyle name="Standaard 2 2 2 4 2 2 4 2 2" xfId="21426"/>
    <cellStyle name="Standaard 2 2 2 4 2 2 4 3" xfId="21427"/>
    <cellStyle name="Standaard 2 2 2 4 2 2 5" xfId="21428"/>
    <cellStyle name="Standaard 2 2 2 4 2 2 5 2" xfId="21429"/>
    <cellStyle name="Standaard 2 2 2 4 2 2 6" xfId="21430"/>
    <cellStyle name="Standaard 2 2 2 4 2 3" xfId="21431"/>
    <cellStyle name="Standaard 2 2 2 4 2 3 2" xfId="21432"/>
    <cellStyle name="Standaard 2 2 2 4 2 3 2 2" xfId="21433"/>
    <cellStyle name="Standaard 2 2 2 4 2 3 2 2 2" xfId="21434"/>
    <cellStyle name="Standaard 2 2 2 4 2 3 2 2 2 2" xfId="21435"/>
    <cellStyle name="Standaard 2 2 2 4 2 3 2 2 3" xfId="21436"/>
    <cellStyle name="Standaard 2 2 2 4 2 3 2 3" xfId="21437"/>
    <cellStyle name="Standaard 2 2 2 4 2 3 2 3 2" xfId="21438"/>
    <cellStyle name="Standaard 2 2 2 4 2 3 2 4" xfId="21439"/>
    <cellStyle name="Standaard 2 2 2 4 2 3 3" xfId="21440"/>
    <cellStyle name="Standaard 2 2 2 4 2 3 3 2" xfId="21441"/>
    <cellStyle name="Standaard 2 2 2 4 2 3 3 2 2" xfId="21442"/>
    <cellStyle name="Standaard 2 2 2 4 2 3 3 3" xfId="21443"/>
    <cellStyle name="Standaard 2 2 2 4 2 3 4" xfId="21444"/>
    <cellStyle name="Standaard 2 2 2 4 2 3 4 2" xfId="21445"/>
    <cellStyle name="Standaard 2 2 2 4 2 3 5" xfId="21446"/>
    <cellStyle name="Standaard 2 2 2 4 2 4" xfId="21447"/>
    <cellStyle name="Standaard 2 2 2 4 2 4 2" xfId="21448"/>
    <cellStyle name="Standaard 2 2 2 4 2 4 2 2" xfId="21449"/>
    <cellStyle name="Standaard 2 2 2 4 2 4 2 2 2" xfId="21450"/>
    <cellStyle name="Standaard 2 2 2 4 2 4 2 3" xfId="21451"/>
    <cellStyle name="Standaard 2 2 2 4 2 4 3" xfId="21452"/>
    <cellStyle name="Standaard 2 2 2 4 2 4 3 2" xfId="21453"/>
    <cellStyle name="Standaard 2 2 2 4 2 4 4" xfId="21454"/>
    <cellStyle name="Standaard 2 2 2 4 2 5" xfId="21455"/>
    <cellStyle name="Standaard 2 2 2 4 2 5 2" xfId="21456"/>
    <cellStyle name="Standaard 2 2 2 4 2 5 2 2" xfId="21457"/>
    <cellStyle name="Standaard 2 2 2 4 2 5 3" xfId="21458"/>
    <cellStyle name="Standaard 2 2 2 4 2 6" xfId="21459"/>
    <cellStyle name="Standaard 2 2 2 4 2 6 2" xfId="21460"/>
    <cellStyle name="Standaard 2 2 2 4 2 7" xfId="21461"/>
    <cellStyle name="Standaard 2 2 2 4 3" xfId="21462"/>
    <cellStyle name="Standaard 2 2 2 4 3 2" xfId="21463"/>
    <cellStyle name="Standaard 2 2 2 4 3 2 2" xfId="21464"/>
    <cellStyle name="Standaard 2 2 2 4 3 2 2 2" xfId="21465"/>
    <cellStyle name="Standaard 2 2 2 4 3 2 2 2 2" xfId="21466"/>
    <cellStyle name="Standaard 2 2 2 4 3 2 2 2 2 2" xfId="21467"/>
    <cellStyle name="Standaard 2 2 2 4 3 2 2 2 3" xfId="21468"/>
    <cellStyle name="Standaard 2 2 2 4 3 2 2 3" xfId="21469"/>
    <cellStyle name="Standaard 2 2 2 4 3 2 2 3 2" xfId="21470"/>
    <cellStyle name="Standaard 2 2 2 4 3 2 2 4" xfId="21471"/>
    <cellStyle name="Standaard 2 2 2 4 3 2 3" xfId="21472"/>
    <cellStyle name="Standaard 2 2 2 4 3 2 3 2" xfId="21473"/>
    <cellStyle name="Standaard 2 2 2 4 3 2 3 2 2" xfId="21474"/>
    <cellStyle name="Standaard 2 2 2 4 3 2 3 3" xfId="21475"/>
    <cellStyle name="Standaard 2 2 2 4 3 2 4" xfId="21476"/>
    <cellStyle name="Standaard 2 2 2 4 3 2 4 2" xfId="21477"/>
    <cellStyle name="Standaard 2 2 2 4 3 2 5" xfId="21478"/>
    <cellStyle name="Standaard 2 2 2 4 3 3" xfId="21479"/>
    <cellStyle name="Standaard 2 2 2 4 3 3 2" xfId="21480"/>
    <cellStyle name="Standaard 2 2 2 4 3 3 2 2" xfId="21481"/>
    <cellStyle name="Standaard 2 2 2 4 3 3 2 2 2" xfId="21482"/>
    <cellStyle name="Standaard 2 2 2 4 3 3 2 3" xfId="21483"/>
    <cellStyle name="Standaard 2 2 2 4 3 3 3" xfId="21484"/>
    <cellStyle name="Standaard 2 2 2 4 3 3 3 2" xfId="21485"/>
    <cellStyle name="Standaard 2 2 2 4 3 3 4" xfId="21486"/>
    <cellStyle name="Standaard 2 2 2 4 3 4" xfId="21487"/>
    <cellStyle name="Standaard 2 2 2 4 3 4 2" xfId="21488"/>
    <cellStyle name="Standaard 2 2 2 4 3 4 2 2" xfId="21489"/>
    <cellStyle name="Standaard 2 2 2 4 3 4 3" xfId="21490"/>
    <cellStyle name="Standaard 2 2 2 4 3 5" xfId="21491"/>
    <cellStyle name="Standaard 2 2 2 4 3 5 2" xfId="21492"/>
    <cellStyle name="Standaard 2 2 2 4 3 6" xfId="21493"/>
    <cellStyle name="Standaard 2 2 2 4 4" xfId="21494"/>
    <cellStyle name="Standaard 2 2 2 4 4 2" xfId="21495"/>
    <cellStyle name="Standaard 2 2 2 4 4 2 2" xfId="21496"/>
    <cellStyle name="Standaard 2 2 2 4 4 2 2 2" xfId="21497"/>
    <cellStyle name="Standaard 2 2 2 4 4 2 2 2 2" xfId="21498"/>
    <cellStyle name="Standaard 2 2 2 4 4 2 2 3" xfId="21499"/>
    <cellStyle name="Standaard 2 2 2 4 4 2 3" xfId="21500"/>
    <cellStyle name="Standaard 2 2 2 4 4 2 3 2" xfId="21501"/>
    <cellStyle name="Standaard 2 2 2 4 4 2 4" xfId="21502"/>
    <cellStyle name="Standaard 2 2 2 4 4 3" xfId="21503"/>
    <cellStyle name="Standaard 2 2 2 4 4 3 2" xfId="21504"/>
    <cellStyle name="Standaard 2 2 2 4 4 3 2 2" xfId="21505"/>
    <cellStyle name="Standaard 2 2 2 4 4 3 3" xfId="21506"/>
    <cellStyle name="Standaard 2 2 2 4 4 4" xfId="21507"/>
    <cellStyle name="Standaard 2 2 2 4 4 4 2" xfId="21508"/>
    <cellStyle name="Standaard 2 2 2 4 4 5" xfId="21509"/>
    <cellStyle name="Standaard 2 2 2 4 5" xfId="21510"/>
    <cellStyle name="Standaard 2 2 2 4 5 2" xfId="21511"/>
    <cellStyle name="Standaard 2 2 2 4 5 2 2" xfId="21512"/>
    <cellStyle name="Standaard 2 2 2 4 5 2 2 2" xfId="21513"/>
    <cellStyle name="Standaard 2 2 2 4 5 2 3" xfId="21514"/>
    <cellStyle name="Standaard 2 2 2 4 5 3" xfId="21515"/>
    <cellStyle name="Standaard 2 2 2 4 5 3 2" xfId="21516"/>
    <cellStyle name="Standaard 2 2 2 4 5 4" xfId="21517"/>
    <cellStyle name="Standaard 2 2 2 4 6" xfId="21518"/>
    <cellStyle name="Standaard 2 2 2 4 6 2" xfId="21519"/>
    <cellStyle name="Standaard 2 2 2 4 6 2 2" xfId="21520"/>
    <cellStyle name="Standaard 2 2 2 4 6 3" xfId="21521"/>
    <cellStyle name="Standaard 2 2 2 4 7" xfId="21522"/>
    <cellStyle name="Standaard 2 2 2 4 7 2" xfId="21523"/>
    <cellStyle name="Standaard 2 2 2 4 8" xfId="21524"/>
    <cellStyle name="Standaard 2 2 2 5" xfId="21525"/>
    <cellStyle name="Standaard 2 2 2 5 2" xfId="21526"/>
    <cellStyle name="Standaard 2 2 2 5 2 2" xfId="21527"/>
    <cellStyle name="Standaard 2 2 2 5 2 2 2" xfId="21528"/>
    <cellStyle name="Standaard 2 2 2 5 2 2 2 2" xfId="21529"/>
    <cellStyle name="Standaard 2 2 2 5 2 2 2 2 2" xfId="21530"/>
    <cellStyle name="Standaard 2 2 2 5 2 2 2 2 2 2" xfId="21531"/>
    <cellStyle name="Standaard 2 2 2 5 2 2 2 2 2 2 2" xfId="21532"/>
    <cellStyle name="Standaard 2 2 2 5 2 2 2 2 2 3" xfId="21533"/>
    <cellStyle name="Standaard 2 2 2 5 2 2 2 2 3" xfId="21534"/>
    <cellStyle name="Standaard 2 2 2 5 2 2 2 2 3 2" xfId="21535"/>
    <cellStyle name="Standaard 2 2 2 5 2 2 2 2 4" xfId="21536"/>
    <cellStyle name="Standaard 2 2 2 5 2 2 2 3" xfId="21537"/>
    <cellStyle name="Standaard 2 2 2 5 2 2 2 3 2" xfId="21538"/>
    <cellStyle name="Standaard 2 2 2 5 2 2 2 3 2 2" xfId="21539"/>
    <cellStyle name="Standaard 2 2 2 5 2 2 2 3 3" xfId="21540"/>
    <cellStyle name="Standaard 2 2 2 5 2 2 2 4" xfId="21541"/>
    <cellStyle name="Standaard 2 2 2 5 2 2 2 4 2" xfId="21542"/>
    <cellStyle name="Standaard 2 2 2 5 2 2 2 5" xfId="21543"/>
    <cellStyle name="Standaard 2 2 2 5 2 2 3" xfId="21544"/>
    <cellStyle name="Standaard 2 2 2 5 2 2 3 2" xfId="21545"/>
    <cellStyle name="Standaard 2 2 2 5 2 2 3 2 2" xfId="21546"/>
    <cellStyle name="Standaard 2 2 2 5 2 2 3 2 2 2" xfId="21547"/>
    <cellStyle name="Standaard 2 2 2 5 2 2 3 2 3" xfId="21548"/>
    <cellStyle name="Standaard 2 2 2 5 2 2 3 3" xfId="21549"/>
    <cellStyle name="Standaard 2 2 2 5 2 2 3 3 2" xfId="21550"/>
    <cellStyle name="Standaard 2 2 2 5 2 2 3 4" xfId="21551"/>
    <cellStyle name="Standaard 2 2 2 5 2 2 4" xfId="21552"/>
    <cellStyle name="Standaard 2 2 2 5 2 2 4 2" xfId="21553"/>
    <cellStyle name="Standaard 2 2 2 5 2 2 4 2 2" xfId="21554"/>
    <cellStyle name="Standaard 2 2 2 5 2 2 4 3" xfId="21555"/>
    <cellStyle name="Standaard 2 2 2 5 2 2 5" xfId="21556"/>
    <cellStyle name="Standaard 2 2 2 5 2 2 5 2" xfId="21557"/>
    <cellStyle name="Standaard 2 2 2 5 2 2 6" xfId="21558"/>
    <cellStyle name="Standaard 2 2 2 5 2 3" xfId="21559"/>
    <cellStyle name="Standaard 2 2 2 5 2 3 2" xfId="21560"/>
    <cellStyle name="Standaard 2 2 2 5 2 3 2 2" xfId="21561"/>
    <cellStyle name="Standaard 2 2 2 5 2 3 2 2 2" xfId="21562"/>
    <cellStyle name="Standaard 2 2 2 5 2 3 2 2 2 2" xfId="21563"/>
    <cellStyle name="Standaard 2 2 2 5 2 3 2 2 3" xfId="21564"/>
    <cellStyle name="Standaard 2 2 2 5 2 3 2 3" xfId="21565"/>
    <cellStyle name="Standaard 2 2 2 5 2 3 2 3 2" xfId="21566"/>
    <cellStyle name="Standaard 2 2 2 5 2 3 2 4" xfId="21567"/>
    <cellStyle name="Standaard 2 2 2 5 2 3 3" xfId="21568"/>
    <cellStyle name="Standaard 2 2 2 5 2 3 3 2" xfId="21569"/>
    <cellStyle name="Standaard 2 2 2 5 2 3 3 2 2" xfId="21570"/>
    <cellStyle name="Standaard 2 2 2 5 2 3 3 3" xfId="21571"/>
    <cellStyle name="Standaard 2 2 2 5 2 3 4" xfId="21572"/>
    <cellStyle name="Standaard 2 2 2 5 2 3 4 2" xfId="21573"/>
    <cellStyle name="Standaard 2 2 2 5 2 3 5" xfId="21574"/>
    <cellStyle name="Standaard 2 2 2 5 2 4" xfId="21575"/>
    <cellStyle name="Standaard 2 2 2 5 2 4 2" xfId="21576"/>
    <cellStyle name="Standaard 2 2 2 5 2 4 2 2" xfId="21577"/>
    <cellStyle name="Standaard 2 2 2 5 2 4 2 2 2" xfId="21578"/>
    <cellStyle name="Standaard 2 2 2 5 2 4 2 3" xfId="21579"/>
    <cellStyle name="Standaard 2 2 2 5 2 4 3" xfId="21580"/>
    <cellStyle name="Standaard 2 2 2 5 2 4 3 2" xfId="21581"/>
    <cellStyle name="Standaard 2 2 2 5 2 4 4" xfId="21582"/>
    <cellStyle name="Standaard 2 2 2 5 2 5" xfId="21583"/>
    <cellStyle name="Standaard 2 2 2 5 2 5 2" xfId="21584"/>
    <cellStyle name="Standaard 2 2 2 5 2 5 2 2" xfId="21585"/>
    <cellStyle name="Standaard 2 2 2 5 2 5 3" xfId="21586"/>
    <cellStyle name="Standaard 2 2 2 5 2 6" xfId="21587"/>
    <cellStyle name="Standaard 2 2 2 5 2 6 2" xfId="21588"/>
    <cellStyle name="Standaard 2 2 2 5 2 7" xfId="21589"/>
    <cellStyle name="Standaard 2 2 2 5 3" xfId="21590"/>
    <cellStyle name="Standaard 2 2 2 5 3 2" xfId="21591"/>
    <cellStyle name="Standaard 2 2 2 5 3 2 2" xfId="21592"/>
    <cellStyle name="Standaard 2 2 2 5 3 2 2 2" xfId="21593"/>
    <cellStyle name="Standaard 2 2 2 5 3 2 2 2 2" xfId="21594"/>
    <cellStyle name="Standaard 2 2 2 5 3 2 2 2 2 2" xfId="21595"/>
    <cellStyle name="Standaard 2 2 2 5 3 2 2 2 3" xfId="21596"/>
    <cellStyle name="Standaard 2 2 2 5 3 2 2 3" xfId="21597"/>
    <cellStyle name="Standaard 2 2 2 5 3 2 2 3 2" xfId="21598"/>
    <cellStyle name="Standaard 2 2 2 5 3 2 2 4" xfId="21599"/>
    <cellStyle name="Standaard 2 2 2 5 3 2 3" xfId="21600"/>
    <cellStyle name="Standaard 2 2 2 5 3 2 3 2" xfId="21601"/>
    <cellStyle name="Standaard 2 2 2 5 3 2 3 2 2" xfId="21602"/>
    <cellStyle name="Standaard 2 2 2 5 3 2 3 3" xfId="21603"/>
    <cellStyle name="Standaard 2 2 2 5 3 2 4" xfId="21604"/>
    <cellStyle name="Standaard 2 2 2 5 3 2 4 2" xfId="21605"/>
    <cellStyle name="Standaard 2 2 2 5 3 2 5" xfId="21606"/>
    <cellStyle name="Standaard 2 2 2 5 3 3" xfId="21607"/>
    <cellStyle name="Standaard 2 2 2 5 3 3 2" xfId="21608"/>
    <cellStyle name="Standaard 2 2 2 5 3 3 2 2" xfId="21609"/>
    <cellStyle name="Standaard 2 2 2 5 3 3 2 2 2" xfId="21610"/>
    <cellStyle name="Standaard 2 2 2 5 3 3 2 3" xfId="21611"/>
    <cellStyle name="Standaard 2 2 2 5 3 3 3" xfId="21612"/>
    <cellStyle name="Standaard 2 2 2 5 3 3 3 2" xfId="21613"/>
    <cellStyle name="Standaard 2 2 2 5 3 3 4" xfId="21614"/>
    <cellStyle name="Standaard 2 2 2 5 3 4" xfId="21615"/>
    <cellStyle name="Standaard 2 2 2 5 3 4 2" xfId="21616"/>
    <cellStyle name="Standaard 2 2 2 5 3 4 2 2" xfId="21617"/>
    <cellStyle name="Standaard 2 2 2 5 3 4 3" xfId="21618"/>
    <cellStyle name="Standaard 2 2 2 5 3 5" xfId="21619"/>
    <cellStyle name="Standaard 2 2 2 5 3 5 2" xfId="21620"/>
    <cellStyle name="Standaard 2 2 2 5 3 6" xfId="21621"/>
    <cellStyle name="Standaard 2 2 2 5 4" xfId="21622"/>
    <cellStyle name="Standaard 2 2 2 5 4 2" xfId="21623"/>
    <cellStyle name="Standaard 2 2 2 5 4 2 2" xfId="21624"/>
    <cellStyle name="Standaard 2 2 2 5 4 2 2 2" xfId="21625"/>
    <cellStyle name="Standaard 2 2 2 5 4 2 2 2 2" xfId="21626"/>
    <cellStyle name="Standaard 2 2 2 5 4 2 2 3" xfId="21627"/>
    <cellStyle name="Standaard 2 2 2 5 4 2 3" xfId="21628"/>
    <cellStyle name="Standaard 2 2 2 5 4 2 3 2" xfId="21629"/>
    <cellStyle name="Standaard 2 2 2 5 4 2 4" xfId="21630"/>
    <cellStyle name="Standaard 2 2 2 5 4 3" xfId="21631"/>
    <cellStyle name="Standaard 2 2 2 5 4 3 2" xfId="21632"/>
    <cellStyle name="Standaard 2 2 2 5 4 3 2 2" xfId="21633"/>
    <cellStyle name="Standaard 2 2 2 5 4 3 3" xfId="21634"/>
    <cellStyle name="Standaard 2 2 2 5 4 4" xfId="21635"/>
    <cellStyle name="Standaard 2 2 2 5 4 4 2" xfId="21636"/>
    <cellStyle name="Standaard 2 2 2 5 4 5" xfId="21637"/>
    <cellStyle name="Standaard 2 2 2 5 5" xfId="21638"/>
    <cellStyle name="Standaard 2 2 2 5 5 2" xfId="21639"/>
    <cellStyle name="Standaard 2 2 2 5 5 2 2" xfId="21640"/>
    <cellStyle name="Standaard 2 2 2 5 5 2 2 2" xfId="21641"/>
    <cellStyle name="Standaard 2 2 2 5 5 2 3" xfId="21642"/>
    <cellStyle name="Standaard 2 2 2 5 5 3" xfId="21643"/>
    <cellStyle name="Standaard 2 2 2 5 5 3 2" xfId="21644"/>
    <cellStyle name="Standaard 2 2 2 5 5 4" xfId="21645"/>
    <cellStyle name="Standaard 2 2 2 5 6" xfId="21646"/>
    <cellStyle name="Standaard 2 2 2 5 6 2" xfId="21647"/>
    <cellStyle name="Standaard 2 2 2 5 6 2 2" xfId="21648"/>
    <cellStyle name="Standaard 2 2 2 5 6 3" xfId="21649"/>
    <cellStyle name="Standaard 2 2 2 5 7" xfId="21650"/>
    <cellStyle name="Standaard 2 2 2 5 7 2" xfId="21651"/>
    <cellStyle name="Standaard 2 2 2 5 8" xfId="21652"/>
    <cellStyle name="Standaard 2 2 2 6" xfId="21653"/>
    <cellStyle name="Standaard 2 2 2 6 2" xfId="21654"/>
    <cellStyle name="Standaard 2 2 2 6 2 2" xfId="21655"/>
    <cellStyle name="Standaard 2 2 2 6 2 2 2" xfId="21656"/>
    <cellStyle name="Standaard 2 2 2 6 2 2 2 2" xfId="21657"/>
    <cellStyle name="Standaard 2 2 2 6 2 2 2 2 2" xfId="21658"/>
    <cellStyle name="Standaard 2 2 2 6 2 2 2 2 2 2" xfId="21659"/>
    <cellStyle name="Standaard 2 2 2 6 2 2 2 2 3" xfId="21660"/>
    <cellStyle name="Standaard 2 2 2 6 2 2 2 3" xfId="21661"/>
    <cellStyle name="Standaard 2 2 2 6 2 2 2 3 2" xfId="21662"/>
    <cellStyle name="Standaard 2 2 2 6 2 2 2 4" xfId="21663"/>
    <cellStyle name="Standaard 2 2 2 6 2 2 3" xfId="21664"/>
    <cellStyle name="Standaard 2 2 2 6 2 2 3 2" xfId="21665"/>
    <cellStyle name="Standaard 2 2 2 6 2 2 3 2 2" xfId="21666"/>
    <cellStyle name="Standaard 2 2 2 6 2 2 3 3" xfId="21667"/>
    <cellStyle name="Standaard 2 2 2 6 2 2 4" xfId="21668"/>
    <cellStyle name="Standaard 2 2 2 6 2 2 4 2" xfId="21669"/>
    <cellStyle name="Standaard 2 2 2 6 2 2 5" xfId="21670"/>
    <cellStyle name="Standaard 2 2 2 6 2 3" xfId="21671"/>
    <cellStyle name="Standaard 2 2 2 6 2 3 2" xfId="21672"/>
    <cellStyle name="Standaard 2 2 2 6 2 3 2 2" xfId="21673"/>
    <cellStyle name="Standaard 2 2 2 6 2 3 2 2 2" xfId="21674"/>
    <cellStyle name="Standaard 2 2 2 6 2 3 2 3" xfId="21675"/>
    <cellStyle name="Standaard 2 2 2 6 2 3 3" xfId="21676"/>
    <cellStyle name="Standaard 2 2 2 6 2 3 3 2" xfId="21677"/>
    <cellStyle name="Standaard 2 2 2 6 2 3 4" xfId="21678"/>
    <cellStyle name="Standaard 2 2 2 6 2 4" xfId="21679"/>
    <cellStyle name="Standaard 2 2 2 6 2 4 2" xfId="21680"/>
    <cellStyle name="Standaard 2 2 2 6 2 4 2 2" xfId="21681"/>
    <cellStyle name="Standaard 2 2 2 6 2 4 3" xfId="21682"/>
    <cellStyle name="Standaard 2 2 2 6 2 5" xfId="21683"/>
    <cellStyle name="Standaard 2 2 2 6 2 5 2" xfId="21684"/>
    <cellStyle name="Standaard 2 2 2 6 2 6" xfId="21685"/>
    <cellStyle name="Standaard 2 2 2 6 3" xfId="21686"/>
    <cellStyle name="Standaard 2 2 2 6 3 2" xfId="21687"/>
    <cellStyle name="Standaard 2 2 2 6 3 2 2" xfId="21688"/>
    <cellStyle name="Standaard 2 2 2 6 3 2 2 2" xfId="21689"/>
    <cellStyle name="Standaard 2 2 2 6 3 2 2 2 2" xfId="21690"/>
    <cellStyle name="Standaard 2 2 2 6 3 2 2 3" xfId="21691"/>
    <cellStyle name="Standaard 2 2 2 6 3 2 3" xfId="21692"/>
    <cellStyle name="Standaard 2 2 2 6 3 2 3 2" xfId="21693"/>
    <cellStyle name="Standaard 2 2 2 6 3 2 4" xfId="21694"/>
    <cellStyle name="Standaard 2 2 2 6 3 3" xfId="21695"/>
    <cellStyle name="Standaard 2 2 2 6 3 3 2" xfId="21696"/>
    <cellStyle name="Standaard 2 2 2 6 3 3 2 2" xfId="21697"/>
    <cellStyle name="Standaard 2 2 2 6 3 3 3" xfId="21698"/>
    <cellStyle name="Standaard 2 2 2 6 3 4" xfId="21699"/>
    <cellStyle name="Standaard 2 2 2 6 3 4 2" xfId="21700"/>
    <cellStyle name="Standaard 2 2 2 6 3 5" xfId="21701"/>
    <cellStyle name="Standaard 2 2 2 6 4" xfId="21702"/>
    <cellStyle name="Standaard 2 2 2 6 4 2" xfId="21703"/>
    <cellStyle name="Standaard 2 2 2 6 4 2 2" xfId="21704"/>
    <cellStyle name="Standaard 2 2 2 6 4 2 2 2" xfId="21705"/>
    <cellStyle name="Standaard 2 2 2 6 4 2 3" xfId="21706"/>
    <cellStyle name="Standaard 2 2 2 6 4 3" xfId="21707"/>
    <cellStyle name="Standaard 2 2 2 6 4 3 2" xfId="21708"/>
    <cellStyle name="Standaard 2 2 2 6 4 4" xfId="21709"/>
    <cellStyle name="Standaard 2 2 2 6 5" xfId="21710"/>
    <cellStyle name="Standaard 2 2 2 6 5 2" xfId="21711"/>
    <cellStyle name="Standaard 2 2 2 6 5 2 2" xfId="21712"/>
    <cellStyle name="Standaard 2 2 2 6 5 3" xfId="21713"/>
    <cellStyle name="Standaard 2 2 2 6 6" xfId="21714"/>
    <cellStyle name="Standaard 2 2 2 6 6 2" xfId="21715"/>
    <cellStyle name="Standaard 2 2 2 6 7" xfId="21716"/>
    <cellStyle name="Standaard 2 2 2 7" xfId="21717"/>
    <cellStyle name="Standaard 2 2 2 7 2" xfId="21718"/>
    <cellStyle name="Standaard 2 2 2 7 2 2" xfId="21719"/>
    <cellStyle name="Standaard 2 2 2 7 2 2 2" xfId="21720"/>
    <cellStyle name="Standaard 2 2 2 7 2 2 2 2" xfId="21721"/>
    <cellStyle name="Standaard 2 2 2 7 2 2 2 2 2" xfId="21722"/>
    <cellStyle name="Standaard 2 2 2 7 2 2 2 3" xfId="21723"/>
    <cellStyle name="Standaard 2 2 2 7 2 2 3" xfId="21724"/>
    <cellStyle name="Standaard 2 2 2 7 2 2 3 2" xfId="21725"/>
    <cellStyle name="Standaard 2 2 2 7 2 2 4" xfId="21726"/>
    <cellStyle name="Standaard 2 2 2 7 2 3" xfId="21727"/>
    <cellStyle name="Standaard 2 2 2 7 2 3 2" xfId="21728"/>
    <cellStyle name="Standaard 2 2 2 7 2 3 2 2" xfId="21729"/>
    <cellStyle name="Standaard 2 2 2 7 2 3 3" xfId="21730"/>
    <cellStyle name="Standaard 2 2 2 7 2 4" xfId="21731"/>
    <cellStyle name="Standaard 2 2 2 7 2 4 2" xfId="21732"/>
    <cellStyle name="Standaard 2 2 2 7 2 5" xfId="21733"/>
    <cellStyle name="Standaard 2 2 2 7 3" xfId="21734"/>
    <cellStyle name="Standaard 2 2 2 7 3 2" xfId="21735"/>
    <cellStyle name="Standaard 2 2 2 7 3 2 2" xfId="21736"/>
    <cellStyle name="Standaard 2 2 2 7 3 2 2 2" xfId="21737"/>
    <cellStyle name="Standaard 2 2 2 7 3 2 3" xfId="21738"/>
    <cellStyle name="Standaard 2 2 2 7 3 3" xfId="21739"/>
    <cellStyle name="Standaard 2 2 2 7 3 3 2" xfId="21740"/>
    <cellStyle name="Standaard 2 2 2 7 3 4" xfId="21741"/>
    <cellStyle name="Standaard 2 2 2 7 4" xfId="21742"/>
    <cellStyle name="Standaard 2 2 2 7 4 2" xfId="21743"/>
    <cellStyle name="Standaard 2 2 2 7 4 2 2" xfId="21744"/>
    <cellStyle name="Standaard 2 2 2 7 4 3" xfId="21745"/>
    <cellStyle name="Standaard 2 2 2 7 5" xfId="21746"/>
    <cellStyle name="Standaard 2 2 2 7 5 2" xfId="21747"/>
    <cellStyle name="Standaard 2 2 2 7 6" xfId="21748"/>
    <cellStyle name="Standaard 2 2 2 8" xfId="21749"/>
    <cellStyle name="Standaard 2 2 2 8 2" xfId="21750"/>
    <cellStyle name="Standaard 2 2 2 8 2 2" xfId="21751"/>
    <cellStyle name="Standaard 2 2 2 8 2 2 2" xfId="21752"/>
    <cellStyle name="Standaard 2 2 2 8 2 2 2 2" xfId="21753"/>
    <cellStyle name="Standaard 2 2 2 8 2 2 3" xfId="21754"/>
    <cellStyle name="Standaard 2 2 2 8 2 3" xfId="21755"/>
    <cellStyle name="Standaard 2 2 2 8 2 3 2" xfId="21756"/>
    <cellStyle name="Standaard 2 2 2 8 2 4" xfId="21757"/>
    <cellStyle name="Standaard 2 2 2 8 3" xfId="21758"/>
    <cellStyle name="Standaard 2 2 2 8 3 2" xfId="21759"/>
    <cellStyle name="Standaard 2 2 2 8 3 2 2" xfId="21760"/>
    <cellStyle name="Standaard 2 2 2 8 3 3" xfId="21761"/>
    <cellStyle name="Standaard 2 2 2 8 4" xfId="21762"/>
    <cellStyle name="Standaard 2 2 2 8 4 2" xfId="21763"/>
    <cellStyle name="Standaard 2 2 2 8 5" xfId="21764"/>
    <cellStyle name="Standaard 2 2 2 9" xfId="21765"/>
    <cellStyle name="Standaard 2 2 2 9 2" xfId="21766"/>
    <cellStyle name="Standaard 2 2 2 9 2 2" xfId="21767"/>
    <cellStyle name="Standaard 2 2 2 9 2 2 2" xfId="21768"/>
    <cellStyle name="Standaard 2 2 2 9 2 3" xfId="21769"/>
    <cellStyle name="Standaard 2 2 2 9 3" xfId="21770"/>
    <cellStyle name="Standaard 2 2 2 9 3 2" xfId="21771"/>
    <cellStyle name="Standaard 2 2 2 9 4" xfId="21772"/>
    <cellStyle name="Standaard 2 2 3" xfId="21773"/>
    <cellStyle name="Standaard 2 2 3 10" xfId="21774"/>
    <cellStyle name="Standaard 2 2 3 2" xfId="21775"/>
    <cellStyle name="Standaard 2 2 3 2 2" xfId="21776"/>
    <cellStyle name="Standaard 2 2 3 2 2 2" xfId="21777"/>
    <cellStyle name="Standaard 2 2 3 2 2 2 2" xfId="21778"/>
    <cellStyle name="Standaard 2 2 3 2 2 2 2 2" xfId="21779"/>
    <cellStyle name="Standaard 2 2 3 2 2 2 2 2 2" xfId="21780"/>
    <cellStyle name="Standaard 2 2 3 2 2 2 2 2 2 2" xfId="21781"/>
    <cellStyle name="Standaard 2 2 3 2 2 2 2 2 2 2 2" xfId="21782"/>
    <cellStyle name="Standaard 2 2 3 2 2 2 2 2 2 3" xfId="21783"/>
    <cellStyle name="Standaard 2 2 3 2 2 2 2 2 3" xfId="21784"/>
    <cellStyle name="Standaard 2 2 3 2 2 2 2 2 3 2" xfId="21785"/>
    <cellStyle name="Standaard 2 2 3 2 2 2 2 2 4" xfId="21786"/>
    <cellStyle name="Standaard 2 2 3 2 2 2 2 3" xfId="21787"/>
    <cellStyle name="Standaard 2 2 3 2 2 2 2 3 2" xfId="21788"/>
    <cellStyle name="Standaard 2 2 3 2 2 2 2 3 2 2" xfId="21789"/>
    <cellStyle name="Standaard 2 2 3 2 2 2 2 3 3" xfId="21790"/>
    <cellStyle name="Standaard 2 2 3 2 2 2 2 4" xfId="21791"/>
    <cellStyle name="Standaard 2 2 3 2 2 2 2 4 2" xfId="21792"/>
    <cellStyle name="Standaard 2 2 3 2 2 2 2 5" xfId="21793"/>
    <cellStyle name="Standaard 2 2 3 2 2 2 3" xfId="21794"/>
    <cellStyle name="Standaard 2 2 3 2 2 2 3 2" xfId="21795"/>
    <cellStyle name="Standaard 2 2 3 2 2 2 3 2 2" xfId="21796"/>
    <cellStyle name="Standaard 2 2 3 2 2 2 3 2 2 2" xfId="21797"/>
    <cellStyle name="Standaard 2 2 3 2 2 2 3 2 3" xfId="21798"/>
    <cellStyle name="Standaard 2 2 3 2 2 2 3 3" xfId="21799"/>
    <cellStyle name="Standaard 2 2 3 2 2 2 3 3 2" xfId="21800"/>
    <cellStyle name="Standaard 2 2 3 2 2 2 3 4" xfId="21801"/>
    <cellStyle name="Standaard 2 2 3 2 2 2 4" xfId="21802"/>
    <cellStyle name="Standaard 2 2 3 2 2 2 4 2" xfId="21803"/>
    <cellStyle name="Standaard 2 2 3 2 2 2 4 2 2" xfId="21804"/>
    <cellStyle name="Standaard 2 2 3 2 2 2 4 3" xfId="21805"/>
    <cellStyle name="Standaard 2 2 3 2 2 2 5" xfId="21806"/>
    <cellStyle name="Standaard 2 2 3 2 2 2 5 2" xfId="21807"/>
    <cellStyle name="Standaard 2 2 3 2 2 2 6" xfId="21808"/>
    <cellStyle name="Standaard 2 2 3 2 2 3" xfId="21809"/>
    <cellStyle name="Standaard 2 2 3 2 2 3 2" xfId="21810"/>
    <cellStyle name="Standaard 2 2 3 2 2 3 2 2" xfId="21811"/>
    <cellStyle name="Standaard 2 2 3 2 2 3 2 2 2" xfId="21812"/>
    <cellStyle name="Standaard 2 2 3 2 2 3 2 2 2 2" xfId="21813"/>
    <cellStyle name="Standaard 2 2 3 2 2 3 2 2 3" xfId="21814"/>
    <cellStyle name="Standaard 2 2 3 2 2 3 2 3" xfId="21815"/>
    <cellStyle name="Standaard 2 2 3 2 2 3 2 3 2" xfId="21816"/>
    <cellStyle name="Standaard 2 2 3 2 2 3 2 4" xfId="21817"/>
    <cellStyle name="Standaard 2 2 3 2 2 3 3" xfId="21818"/>
    <cellStyle name="Standaard 2 2 3 2 2 3 3 2" xfId="21819"/>
    <cellStyle name="Standaard 2 2 3 2 2 3 3 2 2" xfId="21820"/>
    <cellStyle name="Standaard 2 2 3 2 2 3 3 3" xfId="21821"/>
    <cellStyle name="Standaard 2 2 3 2 2 3 4" xfId="21822"/>
    <cellStyle name="Standaard 2 2 3 2 2 3 4 2" xfId="21823"/>
    <cellStyle name="Standaard 2 2 3 2 2 3 5" xfId="21824"/>
    <cellStyle name="Standaard 2 2 3 2 2 4" xfId="21825"/>
    <cellStyle name="Standaard 2 2 3 2 2 4 2" xfId="21826"/>
    <cellStyle name="Standaard 2 2 3 2 2 4 2 2" xfId="21827"/>
    <cellStyle name="Standaard 2 2 3 2 2 4 2 2 2" xfId="21828"/>
    <cellStyle name="Standaard 2 2 3 2 2 4 2 3" xfId="21829"/>
    <cellStyle name="Standaard 2 2 3 2 2 4 3" xfId="21830"/>
    <cellStyle name="Standaard 2 2 3 2 2 4 3 2" xfId="21831"/>
    <cellStyle name="Standaard 2 2 3 2 2 4 4" xfId="21832"/>
    <cellStyle name="Standaard 2 2 3 2 2 5" xfId="21833"/>
    <cellStyle name="Standaard 2 2 3 2 2 5 2" xfId="21834"/>
    <cellStyle name="Standaard 2 2 3 2 2 5 2 2" xfId="21835"/>
    <cellStyle name="Standaard 2 2 3 2 2 5 3" xfId="21836"/>
    <cellStyle name="Standaard 2 2 3 2 2 6" xfId="21837"/>
    <cellStyle name="Standaard 2 2 3 2 2 6 2" xfId="21838"/>
    <cellStyle name="Standaard 2 2 3 2 2 7" xfId="21839"/>
    <cellStyle name="Standaard 2 2 3 2 3" xfId="21840"/>
    <cellStyle name="Standaard 2 2 3 2 3 2" xfId="21841"/>
    <cellStyle name="Standaard 2 2 3 2 3 2 2" xfId="21842"/>
    <cellStyle name="Standaard 2 2 3 2 3 2 2 2" xfId="21843"/>
    <cellStyle name="Standaard 2 2 3 2 3 2 2 2 2" xfId="21844"/>
    <cellStyle name="Standaard 2 2 3 2 3 2 2 2 2 2" xfId="21845"/>
    <cellStyle name="Standaard 2 2 3 2 3 2 2 2 3" xfId="21846"/>
    <cellStyle name="Standaard 2 2 3 2 3 2 2 3" xfId="21847"/>
    <cellStyle name="Standaard 2 2 3 2 3 2 2 3 2" xfId="21848"/>
    <cellStyle name="Standaard 2 2 3 2 3 2 2 4" xfId="21849"/>
    <cellStyle name="Standaard 2 2 3 2 3 2 3" xfId="21850"/>
    <cellStyle name="Standaard 2 2 3 2 3 2 3 2" xfId="21851"/>
    <cellStyle name="Standaard 2 2 3 2 3 2 3 2 2" xfId="21852"/>
    <cellStyle name="Standaard 2 2 3 2 3 2 3 3" xfId="21853"/>
    <cellStyle name="Standaard 2 2 3 2 3 2 4" xfId="21854"/>
    <cellStyle name="Standaard 2 2 3 2 3 2 4 2" xfId="21855"/>
    <cellStyle name="Standaard 2 2 3 2 3 2 5" xfId="21856"/>
    <cellStyle name="Standaard 2 2 3 2 3 3" xfId="21857"/>
    <cellStyle name="Standaard 2 2 3 2 3 3 2" xfId="21858"/>
    <cellStyle name="Standaard 2 2 3 2 3 3 2 2" xfId="21859"/>
    <cellStyle name="Standaard 2 2 3 2 3 3 2 2 2" xfId="21860"/>
    <cellStyle name="Standaard 2 2 3 2 3 3 2 3" xfId="21861"/>
    <cellStyle name="Standaard 2 2 3 2 3 3 3" xfId="21862"/>
    <cellStyle name="Standaard 2 2 3 2 3 3 3 2" xfId="21863"/>
    <cellStyle name="Standaard 2 2 3 2 3 3 4" xfId="21864"/>
    <cellStyle name="Standaard 2 2 3 2 3 4" xfId="21865"/>
    <cellStyle name="Standaard 2 2 3 2 3 4 2" xfId="21866"/>
    <cellStyle name="Standaard 2 2 3 2 3 4 2 2" xfId="21867"/>
    <cellStyle name="Standaard 2 2 3 2 3 4 3" xfId="21868"/>
    <cellStyle name="Standaard 2 2 3 2 3 5" xfId="21869"/>
    <cellStyle name="Standaard 2 2 3 2 3 5 2" xfId="21870"/>
    <cellStyle name="Standaard 2 2 3 2 3 6" xfId="21871"/>
    <cellStyle name="Standaard 2 2 3 2 4" xfId="21872"/>
    <cellStyle name="Standaard 2 2 3 2 4 2" xfId="21873"/>
    <cellStyle name="Standaard 2 2 3 2 4 2 2" xfId="21874"/>
    <cellStyle name="Standaard 2 2 3 2 4 2 2 2" xfId="21875"/>
    <cellStyle name="Standaard 2 2 3 2 4 2 2 2 2" xfId="21876"/>
    <cellStyle name="Standaard 2 2 3 2 4 2 2 3" xfId="21877"/>
    <cellStyle name="Standaard 2 2 3 2 4 2 3" xfId="21878"/>
    <cellStyle name="Standaard 2 2 3 2 4 2 3 2" xfId="21879"/>
    <cellStyle name="Standaard 2 2 3 2 4 2 4" xfId="21880"/>
    <cellStyle name="Standaard 2 2 3 2 4 3" xfId="21881"/>
    <cellStyle name="Standaard 2 2 3 2 4 3 2" xfId="21882"/>
    <cellStyle name="Standaard 2 2 3 2 4 3 2 2" xfId="21883"/>
    <cellStyle name="Standaard 2 2 3 2 4 3 3" xfId="21884"/>
    <cellStyle name="Standaard 2 2 3 2 4 4" xfId="21885"/>
    <cellStyle name="Standaard 2 2 3 2 4 4 2" xfId="21886"/>
    <cellStyle name="Standaard 2 2 3 2 4 5" xfId="21887"/>
    <cellStyle name="Standaard 2 2 3 2 5" xfId="21888"/>
    <cellStyle name="Standaard 2 2 3 2 5 2" xfId="21889"/>
    <cellStyle name="Standaard 2 2 3 2 5 2 2" xfId="21890"/>
    <cellStyle name="Standaard 2 2 3 2 5 2 2 2" xfId="21891"/>
    <cellStyle name="Standaard 2 2 3 2 5 2 3" xfId="21892"/>
    <cellStyle name="Standaard 2 2 3 2 5 3" xfId="21893"/>
    <cellStyle name="Standaard 2 2 3 2 5 3 2" xfId="21894"/>
    <cellStyle name="Standaard 2 2 3 2 5 4" xfId="21895"/>
    <cellStyle name="Standaard 2 2 3 2 6" xfId="21896"/>
    <cellStyle name="Standaard 2 2 3 2 6 2" xfId="21897"/>
    <cellStyle name="Standaard 2 2 3 2 6 2 2" xfId="21898"/>
    <cellStyle name="Standaard 2 2 3 2 6 3" xfId="21899"/>
    <cellStyle name="Standaard 2 2 3 2 7" xfId="21900"/>
    <cellStyle name="Standaard 2 2 3 2 7 2" xfId="21901"/>
    <cellStyle name="Standaard 2 2 3 2 8" xfId="21902"/>
    <cellStyle name="Standaard 2 2 3 3" xfId="21903"/>
    <cellStyle name="Standaard 2 2 3 3 2" xfId="21904"/>
    <cellStyle name="Standaard 2 2 3 3 2 2" xfId="21905"/>
    <cellStyle name="Standaard 2 2 3 3 2 2 2" xfId="21906"/>
    <cellStyle name="Standaard 2 2 3 3 2 2 2 2" xfId="21907"/>
    <cellStyle name="Standaard 2 2 3 3 2 2 2 2 2" xfId="21908"/>
    <cellStyle name="Standaard 2 2 3 3 2 2 2 2 2 2" xfId="21909"/>
    <cellStyle name="Standaard 2 2 3 3 2 2 2 2 2 2 2" xfId="21910"/>
    <cellStyle name="Standaard 2 2 3 3 2 2 2 2 2 3" xfId="21911"/>
    <cellStyle name="Standaard 2 2 3 3 2 2 2 2 3" xfId="21912"/>
    <cellStyle name="Standaard 2 2 3 3 2 2 2 2 3 2" xfId="21913"/>
    <cellStyle name="Standaard 2 2 3 3 2 2 2 2 4" xfId="21914"/>
    <cellStyle name="Standaard 2 2 3 3 2 2 2 3" xfId="21915"/>
    <cellStyle name="Standaard 2 2 3 3 2 2 2 3 2" xfId="21916"/>
    <cellStyle name="Standaard 2 2 3 3 2 2 2 3 2 2" xfId="21917"/>
    <cellStyle name="Standaard 2 2 3 3 2 2 2 3 3" xfId="21918"/>
    <cellStyle name="Standaard 2 2 3 3 2 2 2 4" xfId="21919"/>
    <cellStyle name="Standaard 2 2 3 3 2 2 2 4 2" xfId="21920"/>
    <cellStyle name="Standaard 2 2 3 3 2 2 2 5" xfId="21921"/>
    <cellStyle name="Standaard 2 2 3 3 2 2 3" xfId="21922"/>
    <cellStyle name="Standaard 2 2 3 3 2 2 3 2" xfId="21923"/>
    <cellStyle name="Standaard 2 2 3 3 2 2 3 2 2" xfId="21924"/>
    <cellStyle name="Standaard 2 2 3 3 2 2 3 2 2 2" xfId="21925"/>
    <cellStyle name="Standaard 2 2 3 3 2 2 3 2 3" xfId="21926"/>
    <cellStyle name="Standaard 2 2 3 3 2 2 3 3" xfId="21927"/>
    <cellStyle name="Standaard 2 2 3 3 2 2 3 3 2" xfId="21928"/>
    <cellStyle name="Standaard 2 2 3 3 2 2 3 4" xfId="21929"/>
    <cellStyle name="Standaard 2 2 3 3 2 2 4" xfId="21930"/>
    <cellStyle name="Standaard 2 2 3 3 2 2 4 2" xfId="21931"/>
    <cellStyle name="Standaard 2 2 3 3 2 2 4 2 2" xfId="21932"/>
    <cellStyle name="Standaard 2 2 3 3 2 2 4 3" xfId="21933"/>
    <cellStyle name="Standaard 2 2 3 3 2 2 5" xfId="21934"/>
    <cellStyle name="Standaard 2 2 3 3 2 2 5 2" xfId="21935"/>
    <cellStyle name="Standaard 2 2 3 3 2 2 6" xfId="21936"/>
    <cellStyle name="Standaard 2 2 3 3 2 3" xfId="21937"/>
    <cellStyle name="Standaard 2 2 3 3 2 3 2" xfId="21938"/>
    <cellStyle name="Standaard 2 2 3 3 2 3 2 2" xfId="21939"/>
    <cellStyle name="Standaard 2 2 3 3 2 3 2 2 2" xfId="21940"/>
    <cellStyle name="Standaard 2 2 3 3 2 3 2 2 2 2" xfId="21941"/>
    <cellStyle name="Standaard 2 2 3 3 2 3 2 2 3" xfId="21942"/>
    <cellStyle name="Standaard 2 2 3 3 2 3 2 3" xfId="21943"/>
    <cellStyle name="Standaard 2 2 3 3 2 3 2 3 2" xfId="21944"/>
    <cellStyle name="Standaard 2 2 3 3 2 3 2 4" xfId="21945"/>
    <cellStyle name="Standaard 2 2 3 3 2 3 3" xfId="21946"/>
    <cellStyle name="Standaard 2 2 3 3 2 3 3 2" xfId="21947"/>
    <cellStyle name="Standaard 2 2 3 3 2 3 3 2 2" xfId="21948"/>
    <cellStyle name="Standaard 2 2 3 3 2 3 3 3" xfId="21949"/>
    <cellStyle name="Standaard 2 2 3 3 2 3 4" xfId="21950"/>
    <cellStyle name="Standaard 2 2 3 3 2 3 4 2" xfId="21951"/>
    <cellStyle name="Standaard 2 2 3 3 2 3 5" xfId="21952"/>
    <cellStyle name="Standaard 2 2 3 3 2 4" xfId="21953"/>
    <cellStyle name="Standaard 2 2 3 3 2 4 2" xfId="21954"/>
    <cellStyle name="Standaard 2 2 3 3 2 4 2 2" xfId="21955"/>
    <cellStyle name="Standaard 2 2 3 3 2 4 2 2 2" xfId="21956"/>
    <cellStyle name="Standaard 2 2 3 3 2 4 2 3" xfId="21957"/>
    <cellStyle name="Standaard 2 2 3 3 2 4 3" xfId="21958"/>
    <cellStyle name="Standaard 2 2 3 3 2 4 3 2" xfId="21959"/>
    <cellStyle name="Standaard 2 2 3 3 2 4 4" xfId="21960"/>
    <cellStyle name="Standaard 2 2 3 3 2 5" xfId="21961"/>
    <cellStyle name="Standaard 2 2 3 3 2 5 2" xfId="21962"/>
    <cellStyle name="Standaard 2 2 3 3 2 5 2 2" xfId="21963"/>
    <cellStyle name="Standaard 2 2 3 3 2 5 3" xfId="21964"/>
    <cellStyle name="Standaard 2 2 3 3 2 6" xfId="21965"/>
    <cellStyle name="Standaard 2 2 3 3 2 6 2" xfId="21966"/>
    <cellStyle name="Standaard 2 2 3 3 2 7" xfId="21967"/>
    <cellStyle name="Standaard 2 2 3 3 3" xfId="21968"/>
    <cellStyle name="Standaard 2 2 3 3 3 2" xfId="21969"/>
    <cellStyle name="Standaard 2 2 3 3 3 2 2" xfId="21970"/>
    <cellStyle name="Standaard 2 2 3 3 3 2 2 2" xfId="21971"/>
    <cellStyle name="Standaard 2 2 3 3 3 2 2 2 2" xfId="21972"/>
    <cellStyle name="Standaard 2 2 3 3 3 2 2 2 2 2" xfId="21973"/>
    <cellStyle name="Standaard 2 2 3 3 3 2 2 2 3" xfId="21974"/>
    <cellStyle name="Standaard 2 2 3 3 3 2 2 3" xfId="21975"/>
    <cellStyle name="Standaard 2 2 3 3 3 2 2 3 2" xfId="21976"/>
    <cellStyle name="Standaard 2 2 3 3 3 2 2 4" xfId="21977"/>
    <cellStyle name="Standaard 2 2 3 3 3 2 3" xfId="21978"/>
    <cellStyle name="Standaard 2 2 3 3 3 2 3 2" xfId="21979"/>
    <cellStyle name="Standaard 2 2 3 3 3 2 3 2 2" xfId="21980"/>
    <cellStyle name="Standaard 2 2 3 3 3 2 3 3" xfId="21981"/>
    <cellStyle name="Standaard 2 2 3 3 3 2 4" xfId="21982"/>
    <cellStyle name="Standaard 2 2 3 3 3 2 4 2" xfId="21983"/>
    <cellStyle name="Standaard 2 2 3 3 3 2 5" xfId="21984"/>
    <cellStyle name="Standaard 2 2 3 3 3 3" xfId="21985"/>
    <cellStyle name="Standaard 2 2 3 3 3 3 2" xfId="21986"/>
    <cellStyle name="Standaard 2 2 3 3 3 3 2 2" xfId="21987"/>
    <cellStyle name="Standaard 2 2 3 3 3 3 2 2 2" xfId="21988"/>
    <cellStyle name="Standaard 2 2 3 3 3 3 2 3" xfId="21989"/>
    <cellStyle name="Standaard 2 2 3 3 3 3 3" xfId="21990"/>
    <cellStyle name="Standaard 2 2 3 3 3 3 3 2" xfId="21991"/>
    <cellStyle name="Standaard 2 2 3 3 3 3 4" xfId="21992"/>
    <cellStyle name="Standaard 2 2 3 3 3 4" xfId="21993"/>
    <cellStyle name="Standaard 2 2 3 3 3 4 2" xfId="21994"/>
    <cellStyle name="Standaard 2 2 3 3 3 4 2 2" xfId="21995"/>
    <cellStyle name="Standaard 2 2 3 3 3 4 3" xfId="21996"/>
    <cellStyle name="Standaard 2 2 3 3 3 5" xfId="21997"/>
    <cellStyle name="Standaard 2 2 3 3 3 5 2" xfId="21998"/>
    <cellStyle name="Standaard 2 2 3 3 3 6" xfId="21999"/>
    <cellStyle name="Standaard 2 2 3 3 4" xfId="22000"/>
    <cellStyle name="Standaard 2 2 3 3 4 2" xfId="22001"/>
    <cellStyle name="Standaard 2 2 3 3 4 2 2" xfId="22002"/>
    <cellStyle name="Standaard 2 2 3 3 4 2 2 2" xfId="22003"/>
    <cellStyle name="Standaard 2 2 3 3 4 2 2 2 2" xfId="22004"/>
    <cellStyle name="Standaard 2 2 3 3 4 2 2 3" xfId="22005"/>
    <cellStyle name="Standaard 2 2 3 3 4 2 3" xfId="22006"/>
    <cellStyle name="Standaard 2 2 3 3 4 2 3 2" xfId="22007"/>
    <cellStyle name="Standaard 2 2 3 3 4 2 4" xfId="22008"/>
    <cellStyle name="Standaard 2 2 3 3 4 3" xfId="22009"/>
    <cellStyle name="Standaard 2 2 3 3 4 3 2" xfId="22010"/>
    <cellStyle name="Standaard 2 2 3 3 4 3 2 2" xfId="22011"/>
    <cellStyle name="Standaard 2 2 3 3 4 3 3" xfId="22012"/>
    <cellStyle name="Standaard 2 2 3 3 4 4" xfId="22013"/>
    <cellStyle name="Standaard 2 2 3 3 4 4 2" xfId="22014"/>
    <cellStyle name="Standaard 2 2 3 3 4 5" xfId="22015"/>
    <cellStyle name="Standaard 2 2 3 3 5" xfId="22016"/>
    <cellStyle name="Standaard 2 2 3 3 5 2" xfId="22017"/>
    <cellStyle name="Standaard 2 2 3 3 5 2 2" xfId="22018"/>
    <cellStyle name="Standaard 2 2 3 3 5 2 2 2" xfId="22019"/>
    <cellStyle name="Standaard 2 2 3 3 5 2 3" xfId="22020"/>
    <cellStyle name="Standaard 2 2 3 3 5 3" xfId="22021"/>
    <cellStyle name="Standaard 2 2 3 3 5 3 2" xfId="22022"/>
    <cellStyle name="Standaard 2 2 3 3 5 4" xfId="22023"/>
    <cellStyle name="Standaard 2 2 3 3 6" xfId="22024"/>
    <cellStyle name="Standaard 2 2 3 3 6 2" xfId="22025"/>
    <cellStyle name="Standaard 2 2 3 3 6 2 2" xfId="22026"/>
    <cellStyle name="Standaard 2 2 3 3 6 3" xfId="22027"/>
    <cellStyle name="Standaard 2 2 3 3 7" xfId="22028"/>
    <cellStyle name="Standaard 2 2 3 3 7 2" xfId="22029"/>
    <cellStyle name="Standaard 2 2 3 3 8" xfId="22030"/>
    <cellStyle name="Standaard 2 2 3 4" xfId="22031"/>
    <cellStyle name="Standaard 2 2 3 4 2" xfId="22032"/>
    <cellStyle name="Standaard 2 2 3 4 2 2" xfId="22033"/>
    <cellStyle name="Standaard 2 2 3 4 2 2 2" xfId="22034"/>
    <cellStyle name="Standaard 2 2 3 4 2 2 2 2" xfId="22035"/>
    <cellStyle name="Standaard 2 2 3 4 2 2 2 2 2" xfId="22036"/>
    <cellStyle name="Standaard 2 2 3 4 2 2 2 2 2 2" xfId="22037"/>
    <cellStyle name="Standaard 2 2 3 4 2 2 2 2 3" xfId="22038"/>
    <cellStyle name="Standaard 2 2 3 4 2 2 2 3" xfId="22039"/>
    <cellStyle name="Standaard 2 2 3 4 2 2 2 3 2" xfId="22040"/>
    <cellStyle name="Standaard 2 2 3 4 2 2 2 4" xfId="22041"/>
    <cellStyle name="Standaard 2 2 3 4 2 2 3" xfId="22042"/>
    <cellStyle name="Standaard 2 2 3 4 2 2 3 2" xfId="22043"/>
    <cellStyle name="Standaard 2 2 3 4 2 2 3 2 2" xfId="22044"/>
    <cellStyle name="Standaard 2 2 3 4 2 2 3 3" xfId="22045"/>
    <cellStyle name="Standaard 2 2 3 4 2 2 4" xfId="22046"/>
    <cellStyle name="Standaard 2 2 3 4 2 2 4 2" xfId="22047"/>
    <cellStyle name="Standaard 2 2 3 4 2 2 5" xfId="22048"/>
    <cellStyle name="Standaard 2 2 3 4 2 3" xfId="22049"/>
    <cellStyle name="Standaard 2 2 3 4 2 3 2" xfId="22050"/>
    <cellStyle name="Standaard 2 2 3 4 2 3 2 2" xfId="22051"/>
    <cellStyle name="Standaard 2 2 3 4 2 3 2 2 2" xfId="22052"/>
    <cellStyle name="Standaard 2 2 3 4 2 3 2 3" xfId="22053"/>
    <cellStyle name="Standaard 2 2 3 4 2 3 3" xfId="22054"/>
    <cellStyle name="Standaard 2 2 3 4 2 3 3 2" xfId="22055"/>
    <cellStyle name="Standaard 2 2 3 4 2 3 4" xfId="22056"/>
    <cellStyle name="Standaard 2 2 3 4 2 4" xfId="22057"/>
    <cellStyle name="Standaard 2 2 3 4 2 4 2" xfId="22058"/>
    <cellStyle name="Standaard 2 2 3 4 2 4 2 2" xfId="22059"/>
    <cellStyle name="Standaard 2 2 3 4 2 4 3" xfId="22060"/>
    <cellStyle name="Standaard 2 2 3 4 2 5" xfId="22061"/>
    <cellStyle name="Standaard 2 2 3 4 2 5 2" xfId="22062"/>
    <cellStyle name="Standaard 2 2 3 4 2 6" xfId="22063"/>
    <cellStyle name="Standaard 2 2 3 4 3" xfId="22064"/>
    <cellStyle name="Standaard 2 2 3 4 3 2" xfId="22065"/>
    <cellStyle name="Standaard 2 2 3 4 3 2 2" xfId="22066"/>
    <cellStyle name="Standaard 2 2 3 4 3 2 2 2" xfId="22067"/>
    <cellStyle name="Standaard 2 2 3 4 3 2 2 2 2" xfId="22068"/>
    <cellStyle name="Standaard 2 2 3 4 3 2 2 3" xfId="22069"/>
    <cellStyle name="Standaard 2 2 3 4 3 2 3" xfId="22070"/>
    <cellStyle name="Standaard 2 2 3 4 3 2 3 2" xfId="22071"/>
    <cellStyle name="Standaard 2 2 3 4 3 2 4" xfId="22072"/>
    <cellStyle name="Standaard 2 2 3 4 3 3" xfId="22073"/>
    <cellStyle name="Standaard 2 2 3 4 3 3 2" xfId="22074"/>
    <cellStyle name="Standaard 2 2 3 4 3 3 2 2" xfId="22075"/>
    <cellStyle name="Standaard 2 2 3 4 3 3 3" xfId="22076"/>
    <cellStyle name="Standaard 2 2 3 4 3 4" xfId="22077"/>
    <cellStyle name="Standaard 2 2 3 4 3 4 2" xfId="22078"/>
    <cellStyle name="Standaard 2 2 3 4 3 5" xfId="22079"/>
    <cellStyle name="Standaard 2 2 3 4 4" xfId="22080"/>
    <cellStyle name="Standaard 2 2 3 4 4 2" xfId="22081"/>
    <cellStyle name="Standaard 2 2 3 4 4 2 2" xfId="22082"/>
    <cellStyle name="Standaard 2 2 3 4 4 2 2 2" xfId="22083"/>
    <cellStyle name="Standaard 2 2 3 4 4 2 3" xfId="22084"/>
    <cellStyle name="Standaard 2 2 3 4 4 3" xfId="22085"/>
    <cellStyle name="Standaard 2 2 3 4 4 3 2" xfId="22086"/>
    <cellStyle name="Standaard 2 2 3 4 4 4" xfId="22087"/>
    <cellStyle name="Standaard 2 2 3 4 5" xfId="22088"/>
    <cellStyle name="Standaard 2 2 3 4 5 2" xfId="22089"/>
    <cellStyle name="Standaard 2 2 3 4 5 2 2" xfId="22090"/>
    <cellStyle name="Standaard 2 2 3 4 5 3" xfId="22091"/>
    <cellStyle name="Standaard 2 2 3 4 6" xfId="22092"/>
    <cellStyle name="Standaard 2 2 3 4 6 2" xfId="22093"/>
    <cellStyle name="Standaard 2 2 3 4 7" xfId="22094"/>
    <cellStyle name="Standaard 2 2 3 5" xfId="22095"/>
    <cellStyle name="Standaard 2 2 3 5 2" xfId="22096"/>
    <cellStyle name="Standaard 2 2 3 5 2 2" xfId="22097"/>
    <cellStyle name="Standaard 2 2 3 5 2 2 2" xfId="22098"/>
    <cellStyle name="Standaard 2 2 3 5 2 2 2 2" xfId="22099"/>
    <cellStyle name="Standaard 2 2 3 5 2 2 2 2 2" xfId="22100"/>
    <cellStyle name="Standaard 2 2 3 5 2 2 2 3" xfId="22101"/>
    <cellStyle name="Standaard 2 2 3 5 2 2 3" xfId="22102"/>
    <cellStyle name="Standaard 2 2 3 5 2 2 3 2" xfId="22103"/>
    <cellStyle name="Standaard 2 2 3 5 2 2 4" xfId="22104"/>
    <cellStyle name="Standaard 2 2 3 5 2 3" xfId="22105"/>
    <cellStyle name="Standaard 2 2 3 5 2 3 2" xfId="22106"/>
    <cellStyle name="Standaard 2 2 3 5 2 3 2 2" xfId="22107"/>
    <cellStyle name="Standaard 2 2 3 5 2 3 3" xfId="22108"/>
    <cellStyle name="Standaard 2 2 3 5 2 4" xfId="22109"/>
    <cellStyle name="Standaard 2 2 3 5 2 4 2" xfId="22110"/>
    <cellStyle name="Standaard 2 2 3 5 2 5" xfId="22111"/>
    <cellStyle name="Standaard 2 2 3 5 3" xfId="22112"/>
    <cellStyle name="Standaard 2 2 3 5 3 2" xfId="22113"/>
    <cellStyle name="Standaard 2 2 3 5 3 2 2" xfId="22114"/>
    <cellStyle name="Standaard 2 2 3 5 3 2 2 2" xfId="22115"/>
    <cellStyle name="Standaard 2 2 3 5 3 2 3" xfId="22116"/>
    <cellStyle name="Standaard 2 2 3 5 3 3" xfId="22117"/>
    <cellStyle name="Standaard 2 2 3 5 3 3 2" xfId="22118"/>
    <cellStyle name="Standaard 2 2 3 5 3 4" xfId="22119"/>
    <cellStyle name="Standaard 2 2 3 5 4" xfId="22120"/>
    <cellStyle name="Standaard 2 2 3 5 4 2" xfId="22121"/>
    <cellStyle name="Standaard 2 2 3 5 4 2 2" xfId="22122"/>
    <cellStyle name="Standaard 2 2 3 5 4 3" xfId="22123"/>
    <cellStyle name="Standaard 2 2 3 5 5" xfId="22124"/>
    <cellStyle name="Standaard 2 2 3 5 5 2" xfId="22125"/>
    <cellStyle name="Standaard 2 2 3 5 6" xfId="22126"/>
    <cellStyle name="Standaard 2 2 3 6" xfId="22127"/>
    <cellStyle name="Standaard 2 2 3 6 2" xfId="22128"/>
    <cellStyle name="Standaard 2 2 3 6 2 2" xfId="22129"/>
    <cellStyle name="Standaard 2 2 3 6 2 2 2" xfId="22130"/>
    <cellStyle name="Standaard 2 2 3 6 2 2 2 2" xfId="22131"/>
    <cellStyle name="Standaard 2 2 3 6 2 2 3" xfId="22132"/>
    <cellStyle name="Standaard 2 2 3 6 2 3" xfId="22133"/>
    <cellStyle name="Standaard 2 2 3 6 2 3 2" xfId="22134"/>
    <cellStyle name="Standaard 2 2 3 6 2 4" xfId="22135"/>
    <cellStyle name="Standaard 2 2 3 6 3" xfId="22136"/>
    <cellStyle name="Standaard 2 2 3 6 3 2" xfId="22137"/>
    <cellStyle name="Standaard 2 2 3 6 3 2 2" xfId="22138"/>
    <cellStyle name="Standaard 2 2 3 6 3 3" xfId="22139"/>
    <cellStyle name="Standaard 2 2 3 6 4" xfId="22140"/>
    <cellStyle name="Standaard 2 2 3 6 4 2" xfId="22141"/>
    <cellStyle name="Standaard 2 2 3 6 5" xfId="22142"/>
    <cellStyle name="Standaard 2 2 3 7" xfId="22143"/>
    <cellStyle name="Standaard 2 2 3 7 2" xfId="22144"/>
    <cellStyle name="Standaard 2 2 3 7 2 2" xfId="22145"/>
    <cellStyle name="Standaard 2 2 3 7 2 2 2" xfId="22146"/>
    <cellStyle name="Standaard 2 2 3 7 2 3" xfId="22147"/>
    <cellStyle name="Standaard 2 2 3 7 3" xfId="22148"/>
    <cellStyle name="Standaard 2 2 3 7 3 2" xfId="22149"/>
    <cellStyle name="Standaard 2 2 3 7 4" xfId="22150"/>
    <cellStyle name="Standaard 2 2 3 8" xfId="22151"/>
    <cellStyle name="Standaard 2 2 3 8 2" xfId="22152"/>
    <cellStyle name="Standaard 2 2 3 8 2 2" xfId="22153"/>
    <cellStyle name="Standaard 2 2 3 8 3" xfId="22154"/>
    <cellStyle name="Standaard 2 2 3 9" xfId="22155"/>
    <cellStyle name="Standaard 2 2 3 9 2" xfId="22156"/>
    <cellStyle name="Standaard 2 2 4" xfId="22157"/>
    <cellStyle name="Standaard 2 2 4 10" xfId="22158"/>
    <cellStyle name="Standaard 2 2 4 2" xfId="22159"/>
    <cellStyle name="Standaard 2 2 4 2 2" xfId="22160"/>
    <cellStyle name="Standaard 2 2 4 2 2 2" xfId="22161"/>
    <cellStyle name="Standaard 2 2 4 2 2 2 2" xfId="22162"/>
    <cellStyle name="Standaard 2 2 4 2 2 2 2 2" xfId="22163"/>
    <cellStyle name="Standaard 2 2 4 2 2 2 2 2 2" xfId="22164"/>
    <cellStyle name="Standaard 2 2 4 2 2 2 2 2 2 2" xfId="22165"/>
    <cellStyle name="Standaard 2 2 4 2 2 2 2 2 2 2 2" xfId="22166"/>
    <cellStyle name="Standaard 2 2 4 2 2 2 2 2 2 3" xfId="22167"/>
    <cellStyle name="Standaard 2 2 4 2 2 2 2 2 3" xfId="22168"/>
    <cellStyle name="Standaard 2 2 4 2 2 2 2 2 3 2" xfId="22169"/>
    <cellStyle name="Standaard 2 2 4 2 2 2 2 2 4" xfId="22170"/>
    <cellStyle name="Standaard 2 2 4 2 2 2 2 3" xfId="22171"/>
    <cellStyle name="Standaard 2 2 4 2 2 2 2 3 2" xfId="22172"/>
    <cellStyle name="Standaard 2 2 4 2 2 2 2 3 2 2" xfId="22173"/>
    <cellStyle name="Standaard 2 2 4 2 2 2 2 3 3" xfId="22174"/>
    <cellStyle name="Standaard 2 2 4 2 2 2 2 4" xfId="22175"/>
    <cellStyle name="Standaard 2 2 4 2 2 2 2 4 2" xfId="22176"/>
    <cellStyle name="Standaard 2 2 4 2 2 2 2 5" xfId="22177"/>
    <cellStyle name="Standaard 2 2 4 2 2 2 3" xfId="22178"/>
    <cellStyle name="Standaard 2 2 4 2 2 2 3 2" xfId="22179"/>
    <cellStyle name="Standaard 2 2 4 2 2 2 3 2 2" xfId="22180"/>
    <cellStyle name="Standaard 2 2 4 2 2 2 3 2 2 2" xfId="22181"/>
    <cellStyle name="Standaard 2 2 4 2 2 2 3 2 3" xfId="22182"/>
    <cellStyle name="Standaard 2 2 4 2 2 2 3 3" xfId="22183"/>
    <cellStyle name="Standaard 2 2 4 2 2 2 3 3 2" xfId="22184"/>
    <cellStyle name="Standaard 2 2 4 2 2 2 3 4" xfId="22185"/>
    <cellStyle name="Standaard 2 2 4 2 2 2 4" xfId="22186"/>
    <cellStyle name="Standaard 2 2 4 2 2 2 4 2" xfId="22187"/>
    <cellStyle name="Standaard 2 2 4 2 2 2 4 2 2" xfId="22188"/>
    <cellStyle name="Standaard 2 2 4 2 2 2 4 3" xfId="22189"/>
    <cellStyle name="Standaard 2 2 4 2 2 2 5" xfId="22190"/>
    <cellStyle name="Standaard 2 2 4 2 2 2 5 2" xfId="22191"/>
    <cellStyle name="Standaard 2 2 4 2 2 2 6" xfId="22192"/>
    <cellStyle name="Standaard 2 2 4 2 2 3" xfId="22193"/>
    <cellStyle name="Standaard 2 2 4 2 2 3 2" xfId="22194"/>
    <cellStyle name="Standaard 2 2 4 2 2 3 2 2" xfId="22195"/>
    <cellStyle name="Standaard 2 2 4 2 2 3 2 2 2" xfId="22196"/>
    <cellStyle name="Standaard 2 2 4 2 2 3 2 2 2 2" xfId="22197"/>
    <cellStyle name="Standaard 2 2 4 2 2 3 2 2 3" xfId="22198"/>
    <cellStyle name="Standaard 2 2 4 2 2 3 2 3" xfId="22199"/>
    <cellStyle name="Standaard 2 2 4 2 2 3 2 3 2" xfId="22200"/>
    <cellStyle name="Standaard 2 2 4 2 2 3 2 4" xfId="22201"/>
    <cellStyle name="Standaard 2 2 4 2 2 3 3" xfId="22202"/>
    <cellStyle name="Standaard 2 2 4 2 2 3 3 2" xfId="22203"/>
    <cellStyle name="Standaard 2 2 4 2 2 3 3 2 2" xfId="22204"/>
    <cellStyle name="Standaard 2 2 4 2 2 3 3 3" xfId="22205"/>
    <cellStyle name="Standaard 2 2 4 2 2 3 4" xfId="22206"/>
    <cellStyle name="Standaard 2 2 4 2 2 3 4 2" xfId="22207"/>
    <cellStyle name="Standaard 2 2 4 2 2 3 5" xfId="22208"/>
    <cellStyle name="Standaard 2 2 4 2 2 4" xfId="22209"/>
    <cellStyle name="Standaard 2 2 4 2 2 4 2" xfId="22210"/>
    <cellStyle name="Standaard 2 2 4 2 2 4 2 2" xfId="22211"/>
    <cellStyle name="Standaard 2 2 4 2 2 4 2 2 2" xfId="22212"/>
    <cellStyle name="Standaard 2 2 4 2 2 4 2 3" xfId="22213"/>
    <cellStyle name="Standaard 2 2 4 2 2 4 3" xfId="22214"/>
    <cellStyle name="Standaard 2 2 4 2 2 4 3 2" xfId="22215"/>
    <cellStyle name="Standaard 2 2 4 2 2 4 4" xfId="22216"/>
    <cellStyle name="Standaard 2 2 4 2 2 5" xfId="22217"/>
    <cellStyle name="Standaard 2 2 4 2 2 5 2" xfId="22218"/>
    <cellStyle name="Standaard 2 2 4 2 2 5 2 2" xfId="22219"/>
    <cellStyle name="Standaard 2 2 4 2 2 5 3" xfId="22220"/>
    <cellStyle name="Standaard 2 2 4 2 2 6" xfId="22221"/>
    <cellStyle name="Standaard 2 2 4 2 2 6 2" xfId="22222"/>
    <cellStyle name="Standaard 2 2 4 2 2 7" xfId="22223"/>
    <cellStyle name="Standaard 2 2 4 2 3" xfId="22224"/>
    <cellStyle name="Standaard 2 2 4 2 3 2" xfId="22225"/>
    <cellStyle name="Standaard 2 2 4 2 3 2 2" xfId="22226"/>
    <cellStyle name="Standaard 2 2 4 2 3 2 2 2" xfId="22227"/>
    <cellStyle name="Standaard 2 2 4 2 3 2 2 2 2" xfId="22228"/>
    <cellStyle name="Standaard 2 2 4 2 3 2 2 2 2 2" xfId="22229"/>
    <cellStyle name="Standaard 2 2 4 2 3 2 2 2 3" xfId="22230"/>
    <cellStyle name="Standaard 2 2 4 2 3 2 2 3" xfId="22231"/>
    <cellStyle name="Standaard 2 2 4 2 3 2 2 3 2" xfId="22232"/>
    <cellStyle name="Standaard 2 2 4 2 3 2 2 4" xfId="22233"/>
    <cellStyle name="Standaard 2 2 4 2 3 2 3" xfId="22234"/>
    <cellStyle name="Standaard 2 2 4 2 3 2 3 2" xfId="22235"/>
    <cellStyle name="Standaard 2 2 4 2 3 2 3 2 2" xfId="22236"/>
    <cellStyle name="Standaard 2 2 4 2 3 2 3 3" xfId="22237"/>
    <cellStyle name="Standaard 2 2 4 2 3 2 4" xfId="22238"/>
    <cellStyle name="Standaard 2 2 4 2 3 2 4 2" xfId="22239"/>
    <cellStyle name="Standaard 2 2 4 2 3 2 5" xfId="22240"/>
    <cellStyle name="Standaard 2 2 4 2 3 3" xfId="22241"/>
    <cellStyle name="Standaard 2 2 4 2 3 3 2" xfId="22242"/>
    <cellStyle name="Standaard 2 2 4 2 3 3 2 2" xfId="22243"/>
    <cellStyle name="Standaard 2 2 4 2 3 3 2 2 2" xfId="22244"/>
    <cellStyle name="Standaard 2 2 4 2 3 3 2 3" xfId="22245"/>
    <cellStyle name="Standaard 2 2 4 2 3 3 3" xfId="22246"/>
    <cellStyle name="Standaard 2 2 4 2 3 3 3 2" xfId="22247"/>
    <cellStyle name="Standaard 2 2 4 2 3 3 4" xfId="22248"/>
    <cellStyle name="Standaard 2 2 4 2 3 4" xfId="22249"/>
    <cellStyle name="Standaard 2 2 4 2 3 4 2" xfId="22250"/>
    <cellStyle name="Standaard 2 2 4 2 3 4 2 2" xfId="22251"/>
    <cellStyle name="Standaard 2 2 4 2 3 4 3" xfId="22252"/>
    <cellStyle name="Standaard 2 2 4 2 3 5" xfId="22253"/>
    <cellStyle name="Standaard 2 2 4 2 3 5 2" xfId="22254"/>
    <cellStyle name="Standaard 2 2 4 2 3 6" xfId="22255"/>
    <cellStyle name="Standaard 2 2 4 2 4" xfId="22256"/>
    <cellStyle name="Standaard 2 2 4 2 4 2" xfId="22257"/>
    <cellStyle name="Standaard 2 2 4 2 4 2 2" xfId="22258"/>
    <cellStyle name="Standaard 2 2 4 2 4 2 2 2" xfId="22259"/>
    <cellStyle name="Standaard 2 2 4 2 4 2 2 2 2" xfId="22260"/>
    <cellStyle name="Standaard 2 2 4 2 4 2 2 3" xfId="22261"/>
    <cellStyle name="Standaard 2 2 4 2 4 2 3" xfId="22262"/>
    <cellStyle name="Standaard 2 2 4 2 4 2 3 2" xfId="22263"/>
    <cellStyle name="Standaard 2 2 4 2 4 2 4" xfId="22264"/>
    <cellStyle name="Standaard 2 2 4 2 4 3" xfId="22265"/>
    <cellStyle name="Standaard 2 2 4 2 4 3 2" xfId="22266"/>
    <cellStyle name="Standaard 2 2 4 2 4 3 2 2" xfId="22267"/>
    <cellStyle name="Standaard 2 2 4 2 4 3 3" xfId="22268"/>
    <cellStyle name="Standaard 2 2 4 2 4 4" xfId="22269"/>
    <cellStyle name="Standaard 2 2 4 2 4 4 2" xfId="22270"/>
    <cellStyle name="Standaard 2 2 4 2 4 5" xfId="22271"/>
    <cellStyle name="Standaard 2 2 4 2 5" xfId="22272"/>
    <cellStyle name="Standaard 2 2 4 2 5 2" xfId="22273"/>
    <cellStyle name="Standaard 2 2 4 2 5 2 2" xfId="22274"/>
    <cellStyle name="Standaard 2 2 4 2 5 2 2 2" xfId="22275"/>
    <cellStyle name="Standaard 2 2 4 2 5 2 3" xfId="22276"/>
    <cellStyle name="Standaard 2 2 4 2 5 3" xfId="22277"/>
    <cellStyle name="Standaard 2 2 4 2 5 3 2" xfId="22278"/>
    <cellStyle name="Standaard 2 2 4 2 5 4" xfId="22279"/>
    <cellStyle name="Standaard 2 2 4 2 6" xfId="22280"/>
    <cellStyle name="Standaard 2 2 4 2 6 2" xfId="22281"/>
    <cellStyle name="Standaard 2 2 4 2 6 2 2" xfId="22282"/>
    <cellStyle name="Standaard 2 2 4 2 6 3" xfId="22283"/>
    <cellStyle name="Standaard 2 2 4 2 7" xfId="22284"/>
    <cellStyle name="Standaard 2 2 4 2 7 2" xfId="22285"/>
    <cellStyle name="Standaard 2 2 4 2 8" xfId="22286"/>
    <cellStyle name="Standaard 2 2 4 3" xfId="22287"/>
    <cellStyle name="Standaard 2 2 4 3 2" xfId="22288"/>
    <cellStyle name="Standaard 2 2 4 3 2 2" xfId="22289"/>
    <cellStyle name="Standaard 2 2 4 3 2 2 2" xfId="22290"/>
    <cellStyle name="Standaard 2 2 4 3 2 2 2 2" xfId="22291"/>
    <cellStyle name="Standaard 2 2 4 3 2 2 2 2 2" xfId="22292"/>
    <cellStyle name="Standaard 2 2 4 3 2 2 2 2 2 2" xfId="22293"/>
    <cellStyle name="Standaard 2 2 4 3 2 2 2 2 2 2 2" xfId="22294"/>
    <cellStyle name="Standaard 2 2 4 3 2 2 2 2 2 3" xfId="22295"/>
    <cellStyle name="Standaard 2 2 4 3 2 2 2 2 3" xfId="22296"/>
    <cellStyle name="Standaard 2 2 4 3 2 2 2 2 3 2" xfId="22297"/>
    <cellStyle name="Standaard 2 2 4 3 2 2 2 2 4" xfId="22298"/>
    <cellStyle name="Standaard 2 2 4 3 2 2 2 3" xfId="22299"/>
    <cellStyle name="Standaard 2 2 4 3 2 2 2 3 2" xfId="22300"/>
    <cellStyle name="Standaard 2 2 4 3 2 2 2 3 2 2" xfId="22301"/>
    <cellStyle name="Standaard 2 2 4 3 2 2 2 3 3" xfId="22302"/>
    <cellStyle name="Standaard 2 2 4 3 2 2 2 4" xfId="22303"/>
    <cellStyle name="Standaard 2 2 4 3 2 2 2 4 2" xfId="22304"/>
    <cellStyle name="Standaard 2 2 4 3 2 2 2 5" xfId="22305"/>
    <cellStyle name="Standaard 2 2 4 3 2 2 3" xfId="22306"/>
    <cellStyle name="Standaard 2 2 4 3 2 2 3 2" xfId="22307"/>
    <cellStyle name="Standaard 2 2 4 3 2 2 3 2 2" xfId="22308"/>
    <cellStyle name="Standaard 2 2 4 3 2 2 3 2 2 2" xfId="22309"/>
    <cellStyle name="Standaard 2 2 4 3 2 2 3 2 3" xfId="22310"/>
    <cellStyle name="Standaard 2 2 4 3 2 2 3 3" xfId="22311"/>
    <cellStyle name="Standaard 2 2 4 3 2 2 3 3 2" xfId="22312"/>
    <cellStyle name="Standaard 2 2 4 3 2 2 3 4" xfId="22313"/>
    <cellStyle name="Standaard 2 2 4 3 2 2 4" xfId="22314"/>
    <cellStyle name="Standaard 2 2 4 3 2 2 4 2" xfId="22315"/>
    <cellStyle name="Standaard 2 2 4 3 2 2 4 2 2" xfId="22316"/>
    <cellStyle name="Standaard 2 2 4 3 2 2 4 3" xfId="22317"/>
    <cellStyle name="Standaard 2 2 4 3 2 2 5" xfId="22318"/>
    <cellStyle name="Standaard 2 2 4 3 2 2 5 2" xfId="22319"/>
    <cellStyle name="Standaard 2 2 4 3 2 2 6" xfId="22320"/>
    <cellStyle name="Standaard 2 2 4 3 2 3" xfId="22321"/>
    <cellStyle name="Standaard 2 2 4 3 2 3 2" xfId="22322"/>
    <cellStyle name="Standaard 2 2 4 3 2 3 2 2" xfId="22323"/>
    <cellStyle name="Standaard 2 2 4 3 2 3 2 2 2" xfId="22324"/>
    <cellStyle name="Standaard 2 2 4 3 2 3 2 2 2 2" xfId="22325"/>
    <cellStyle name="Standaard 2 2 4 3 2 3 2 2 3" xfId="22326"/>
    <cellStyle name="Standaard 2 2 4 3 2 3 2 3" xfId="22327"/>
    <cellStyle name="Standaard 2 2 4 3 2 3 2 3 2" xfId="22328"/>
    <cellStyle name="Standaard 2 2 4 3 2 3 2 4" xfId="22329"/>
    <cellStyle name="Standaard 2 2 4 3 2 3 3" xfId="22330"/>
    <cellStyle name="Standaard 2 2 4 3 2 3 3 2" xfId="22331"/>
    <cellStyle name="Standaard 2 2 4 3 2 3 3 2 2" xfId="22332"/>
    <cellStyle name="Standaard 2 2 4 3 2 3 3 3" xfId="22333"/>
    <cellStyle name="Standaard 2 2 4 3 2 3 4" xfId="22334"/>
    <cellStyle name="Standaard 2 2 4 3 2 3 4 2" xfId="22335"/>
    <cellStyle name="Standaard 2 2 4 3 2 3 5" xfId="22336"/>
    <cellStyle name="Standaard 2 2 4 3 2 4" xfId="22337"/>
    <cellStyle name="Standaard 2 2 4 3 2 4 2" xfId="22338"/>
    <cellStyle name="Standaard 2 2 4 3 2 4 2 2" xfId="22339"/>
    <cellStyle name="Standaard 2 2 4 3 2 4 2 2 2" xfId="22340"/>
    <cellStyle name="Standaard 2 2 4 3 2 4 2 3" xfId="22341"/>
    <cellStyle name="Standaard 2 2 4 3 2 4 3" xfId="22342"/>
    <cellStyle name="Standaard 2 2 4 3 2 4 3 2" xfId="22343"/>
    <cellStyle name="Standaard 2 2 4 3 2 4 4" xfId="22344"/>
    <cellStyle name="Standaard 2 2 4 3 2 5" xfId="22345"/>
    <cellStyle name="Standaard 2 2 4 3 2 5 2" xfId="22346"/>
    <cellStyle name="Standaard 2 2 4 3 2 5 2 2" xfId="22347"/>
    <cellStyle name="Standaard 2 2 4 3 2 5 3" xfId="22348"/>
    <cellStyle name="Standaard 2 2 4 3 2 6" xfId="22349"/>
    <cellStyle name="Standaard 2 2 4 3 2 6 2" xfId="22350"/>
    <cellStyle name="Standaard 2 2 4 3 2 7" xfId="22351"/>
    <cellStyle name="Standaard 2 2 4 3 3" xfId="22352"/>
    <cellStyle name="Standaard 2 2 4 3 3 2" xfId="22353"/>
    <cellStyle name="Standaard 2 2 4 3 3 2 2" xfId="22354"/>
    <cellStyle name="Standaard 2 2 4 3 3 2 2 2" xfId="22355"/>
    <cellStyle name="Standaard 2 2 4 3 3 2 2 2 2" xfId="22356"/>
    <cellStyle name="Standaard 2 2 4 3 3 2 2 2 2 2" xfId="22357"/>
    <cellStyle name="Standaard 2 2 4 3 3 2 2 2 3" xfId="22358"/>
    <cellStyle name="Standaard 2 2 4 3 3 2 2 3" xfId="22359"/>
    <cellStyle name="Standaard 2 2 4 3 3 2 2 3 2" xfId="22360"/>
    <cellStyle name="Standaard 2 2 4 3 3 2 2 4" xfId="22361"/>
    <cellStyle name="Standaard 2 2 4 3 3 2 3" xfId="22362"/>
    <cellStyle name="Standaard 2 2 4 3 3 2 3 2" xfId="22363"/>
    <cellStyle name="Standaard 2 2 4 3 3 2 3 2 2" xfId="22364"/>
    <cellStyle name="Standaard 2 2 4 3 3 2 3 3" xfId="22365"/>
    <cellStyle name="Standaard 2 2 4 3 3 2 4" xfId="22366"/>
    <cellStyle name="Standaard 2 2 4 3 3 2 4 2" xfId="22367"/>
    <cellStyle name="Standaard 2 2 4 3 3 2 5" xfId="22368"/>
    <cellStyle name="Standaard 2 2 4 3 3 3" xfId="22369"/>
    <cellStyle name="Standaard 2 2 4 3 3 3 2" xfId="22370"/>
    <cellStyle name="Standaard 2 2 4 3 3 3 2 2" xfId="22371"/>
    <cellStyle name="Standaard 2 2 4 3 3 3 2 2 2" xfId="22372"/>
    <cellStyle name="Standaard 2 2 4 3 3 3 2 3" xfId="22373"/>
    <cellStyle name="Standaard 2 2 4 3 3 3 3" xfId="22374"/>
    <cellStyle name="Standaard 2 2 4 3 3 3 3 2" xfId="22375"/>
    <cellStyle name="Standaard 2 2 4 3 3 3 4" xfId="22376"/>
    <cellStyle name="Standaard 2 2 4 3 3 4" xfId="22377"/>
    <cellStyle name="Standaard 2 2 4 3 3 4 2" xfId="22378"/>
    <cellStyle name="Standaard 2 2 4 3 3 4 2 2" xfId="22379"/>
    <cellStyle name="Standaard 2 2 4 3 3 4 3" xfId="22380"/>
    <cellStyle name="Standaard 2 2 4 3 3 5" xfId="22381"/>
    <cellStyle name="Standaard 2 2 4 3 3 5 2" xfId="22382"/>
    <cellStyle name="Standaard 2 2 4 3 3 6" xfId="22383"/>
    <cellStyle name="Standaard 2 2 4 3 4" xfId="22384"/>
    <cellStyle name="Standaard 2 2 4 3 4 2" xfId="22385"/>
    <cellStyle name="Standaard 2 2 4 3 4 2 2" xfId="22386"/>
    <cellStyle name="Standaard 2 2 4 3 4 2 2 2" xfId="22387"/>
    <cellStyle name="Standaard 2 2 4 3 4 2 2 2 2" xfId="22388"/>
    <cellStyle name="Standaard 2 2 4 3 4 2 2 3" xfId="22389"/>
    <cellStyle name="Standaard 2 2 4 3 4 2 3" xfId="22390"/>
    <cellStyle name="Standaard 2 2 4 3 4 2 3 2" xfId="22391"/>
    <cellStyle name="Standaard 2 2 4 3 4 2 4" xfId="22392"/>
    <cellStyle name="Standaard 2 2 4 3 4 3" xfId="22393"/>
    <cellStyle name="Standaard 2 2 4 3 4 3 2" xfId="22394"/>
    <cellStyle name="Standaard 2 2 4 3 4 3 2 2" xfId="22395"/>
    <cellStyle name="Standaard 2 2 4 3 4 3 3" xfId="22396"/>
    <cellStyle name="Standaard 2 2 4 3 4 4" xfId="22397"/>
    <cellStyle name="Standaard 2 2 4 3 4 4 2" xfId="22398"/>
    <cellStyle name="Standaard 2 2 4 3 4 5" xfId="22399"/>
    <cellStyle name="Standaard 2 2 4 3 5" xfId="22400"/>
    <cellStyle name="Standaard 2 2 4 3 5 2" xfId="22401"/>
    <cellStyle name="Standaard 2 2 4 3 5 2 2" xfId="22402"/>
    <cellStyle name="Standaard 2 2 4 3 5 2 2 2" xfId="22403"/>
    <cellStyle name="Standaard 2 2 4 3 5 2 3" xfId="22404"/>
    <cellStyle name="Standaard 2 2 4 3 5 3" xfId="22405"/>
    <cellStyle name="Standaard 2 2 4 3 5 3 2" xfId="22406"/>
    <cellStyle name="Standaard 2 2 4 3 5 4" xfId="22407"/>
    <cellStyle name="Standaard 2 2 4 3 6" xfId="22408"/>
    <cellStyle name="Standaard 2 2 4 3 6 2" xfId="22409"/>
    <cellStyle name="Standaard 2 2 4 3 6 2 2" xfId="22410"/>
    <cellStyle name="Standaard 2 2 4 3 6 3" xfId="22411"/>
    <cellStyle name="Standaard 2 2 4 3 7" xfId="22412"/>
    <cellStyle name="Standaard 2 2 4 3 7 2" xfId="22413"/>
    <cellStyle name="Standaard 2 2 4 3 8" xfId="22414"/>
    <cellStyle name="Standaard 2 2 4 4" xfId="22415"/>
    <cellStyle name="Standaard 2 2 4 4 2" xfId="22416"/>
    <cellStyle name="Standaard 2 2 4 4 2 2" xfId="22417"/>
    <cellStyle name="Standaard 2 2 4 4 2 2 2" xfId="22418"/>
    <cellStyle name="Standaard 2 2 4 4 2 2 2 2" xfId="22419"/>
    <cellStyle name="Standaard 2 2 4 4 2 2 2 2 2" xfId="22420"/>
    <cellStyle name="Standaard 2 2 4 4 2 2 2 2 2 2" xfId="22421"/>
    <cellStyle name="Standaard 2 2 4 4 2 2 2 2 3" xfId="22422"/>
    <cellStyle name="Standaard 2 2 4 4 2 2 2 3" xfId="22423"/>
    <cellStyle name="Standaard 2 2 4 4 2 2 2 3 2" xfId="22424"/>
    <cellStyle name="Standaard 2 2 4 4 2 2 2 4" xfId="22425"/>
    <cellStyle name="Standaard 2 2 4 4 2 2 3" xfId="22426"/>
    <cellStyle name="Standaard 2 2 4 4 2 2 3 2" xfId="22427"/>
    <cellStyle name="Standaard 2 2 4 4 2 2 3 2 2" xfId="22428"/>
    <cellStyle name="Standaard 2 2 4 4 2 2 3 3" xfId="22429"/>
    <cellStyle name="Standaard 2 2 4 4 2 2 4" xfId="22430"/>
    <cellStyle name="Standaard 2 2 4 4 2 2 4 2" xfId="22431"/>
    <cellStyle name="Standaard 2 2 4 4 2 2 5" xfId="22432"/>
    <cellStyle name="Standaard 2 2 4 4 2 3" xfId="22433"/>
    <cellStyle name="Standaard 2 2 4 4 2 3 2" xfId="22434"/>
    <cellStyle name="Standaard 2 2 4 4 2 3 2 2" xfId="22435"/>
    <cellStyle name="Standaard 2 2 4 4 2 3 2 2 2" xfId="22436"/>
    <cellStyle name="Standaard 2 2 4 4 2 3 2 3" xfId="22437"/>
    <cellStyle name="Standaard 2 2 4 4 2 3 3" xfId="22438"/>
    <cellStyle name="Standaard 2 2 4 4 2 3 3 2" xfId="22439"/>
    <cellStyle name="Standaard 2 2 4 4 2 3 4" xfId="22440"/>
    <cellStyle name="Standaard 2 2 4 4 2 4" xfId="22441"/>
    <cellStyle name="Standaard 2 2 4 4 2 4 2" xfId="22442"/>
    <cellStyle name="Standaard 2 2 4 4 2 4 2 2" xfId="22443"/>
    <cellStyle name="Standaard 2 2 4 4 2 4 3" xfId="22444"/>
    <cellStyle name="Standaard 2 2 4 4 2 5" xfId="22445"/>
    <cellStyle name="Standaard 2 2 4 4 2 5 2" xfId="22446"/>
    <cellStyle name="Standaard 2 2 4 4 2 6" xfId="22447"/>
    <cellStyle name="Standaard 2 2 4 4 3" xfId="22448"/>
    <cellStyle name="Standaard 2 2 4 4 3 2" xfId="22449"/>
    <cellStyle name="Standaard 2 2 4 4 3 2 2" xfId="22450"/>
    <cellStyle name="Standaard 2 2 4 4 3 2 2 2" xfId="22451"/>
    <cellStyle name="Standaard 2 2 4 4 3 2 2 2 2" xfId="22452"/>
    <cellStyle name="Standaard 2 2 4 4 3 2 2 3" xfId="22453"/>
    <cellStyle name="Standaard 2 2 4 4 3 2 3" xfId="22454"/>
    <cellStyle name="Standaard 2 2 4 4 3 2 3 2" xfId="22455"/>
    <cellStyle name="Standaard 2 2 4 4 3 2 4" xfId="22456"/>
    <cellStyle name="Standaard 2 2 4 4 3 3" xfId="22457"/>
    <cellStyle name="Standaard 2 2 4 4 3 3 2" xfId="22458"/>
    <cellStyle name="Standaard 2 2 4 4 3 3 2 2" xfId="22459"/>
    <cellStyle name="Standaard 2 2 4 4 3 3 3" xfId="22460"/>
    <cellStyle name="Standaard 2 2 4 4 3 4" xfId="22461"/>
    <cellStyle name="Standaard 2 2 4 4 3 4 2" xfId="22462"/>
    <cellStyle name="Standaard 2 2 4 4 3 5" xfId="22463"/>
    <cellStyle name="Standaard 2 2 4 4 4" xfId="22464"/>
    <cellStyle name="Standaard 2 2 4 4 4 2" xfId="22465"/>
    <cellStyle name="Standaard 2 2 4 4 4 2 2" xfId="22466"/>
    <cellStyle name="Standaard 2 2 4 4 4 2 2 2" xfId="22467"/>
    <cellStyle name="Standaard 2 2 4 4 4 2 3" xfId="22468"/>
    <cellStyle name="Standaard 2 2 4 4 4 3" xfId="22469"/>
    <cellStyle name="Standaard 2 2 4 4 4 3 2" xfId="22470"/>
    <cellStyle name="Standaard 2 2 4 4 4 4" xfId="22471"/>
    <cellStyle name="Standaard 2 2 4 4 5" xfId="22472"/>
    <cellStyle name="Standaard 2 2 4 4 5 2" xfId="22473"/>
    <cellStyle name="Standaard 2 2 4 4 5 2 2" xfId="22474"/>
    <cellStyle name="Standaard 2 2 4 4 5 3" xfId="22475"/>
    <cellStyle name="Standaard 2 2 4 4 6" xfId="22476"/>
    <cellStyle name="Standaard 2 2 4 4 6 2" xfId="22477"/>
    <cellStyle name="Standaard 2 2 4 4 7" xfId="22478"/>
    <cellStyle name="Standaard 2 2 4 5" xfId="22479"/>
    <cellStyle name="Standaard 2 2 4 5 2" xfId="22480"/>
    <cellStyle name="Standaard 2 2 4 5 2 2" xfId="22481"/>
    <cellStyle name="Standaard 2 2 4 5 2 2 2" xfId="22482"/>
    <cellStyle name="Standaard 2 2 4 5 2 2 2 2" xfId="22483"/>
    <cellStyle name="Standaard 2 2 4 5 2 2 2 2 2" xfId="22484"/>
    <cellStyle name="Standaard 2 2 4 5 2 2 2 3" xfId="22485"/>
    <cellStyle name="Standaard 2 2 4 5 2 2 3" xfId="22486"/>
    <cellStyle name="Standaard 2 2 4 5 2 2 3 2" xfId="22487"/>
    <cellStyle name="Standaard 2 2 4 5 2 2 4" xfId="22488"/>
    <cellStyle name="Standaard 2 2 4 5 2 3" xfId="22489"/>
    <cellStyle name="Standaard 2 2 4 5 2 3 2" xfId="22490"/>
    <cellStyle name="Standaard 2 2 4 5 2 3 2 2" xfId="22491"/>
    <cellStyle name="Standaard 2 2 4 5 2 3 3" xfId="22492"/>
    <cellStyle name="Standaard 2 2 4 5 2 4" xfId="22493"/>
    <cellStyle name="Standaard 2 2 4 5 2 4 2" xfId="22494"/>
    <cellStyle name="Standaard 2 2 4 5 2 5" xfId="22495"/>
    <cellStyle name="Standaard 2 2 4 5 3" xfId="22496"/>
    <cellStyle name="Standaard 2 2 4 5 3 2" xfId="22497"/>
    <cellStyle name="Standaard 2 2 4 5 3 2 2" xfId="22498"/>
    <cellStyle name="Standaard 2 2 4 5 3 2 2 2" xfId="22499"/>
    <cellStyle name="Standaard 2 2 4 5 3 2 3" xfId="22500"/>
    <cellStyle name="Standaard 2 2 4 5 3 3" xfId="22501"/>
    <cellStyle name="Standaard 2 2 4 5 3 3 2" xfId="22502"/>
    <cellStyle name="Standaard 2 2 4 5 3 4" xfId="22503"/>
    <cellStyle name="Standaard 2 2 4 5 4" xfId="22504"/>
    <cellStyle name="Standaard 2 2 4 5 4 2" xfId="22505"/>
    <cellStyle name="Standaard 2 2 4 5 4 2 2" xfId="22506"/>
    <cellStyle name="Standaard 2 2 4 5 4 3" xfId="22507"/>
    <cellStyle name="Standaard 2 2 4 5 5" xfId="22508"/>
    <cellStyle name="Standaard 2 2 4 5 5 2" xfId="22509"/>
    <cellStyle name="Standaard 2 2 4 5 6" xfId="22510"/>
    <cellStyle name="Standaard 2 2 4 6" xfId="22511"/>
    <cellStyle name="Standaard 2 2 4 6 2" xfId="22512"/>
    <cellStyle name="Standaard 2 2 4 6 2 2" xfId="22513"/>
    <cellStyle name="Standaard 2 2 4 6 2 2 2" xfId="22514"/>
    <cellStyle name="Standaard 2 2 4 6 2 2 2 2" xfId="22515"/>
    <cellStyle name="Standaard 2 2 4 6 2 2 3" xfId="22516"/>
    <cellStyle name="Standaard 2 2 4 6 2 3" xfId="22517"/>
    <cellStyle name="Standaard 2 2 4 6 2 3 2" xfId="22518"/>
    <cellStyle name="Standaard 2 2 4 6 2 4" xfId="22519"/>
    <cellStyle name="Standaard 2 2 4 6 3" xfId="22520"/>
    <cellStyle name="Standaard 2 2 4 6 3 2" xfId="22521"/>
    <cellStyle name="Standaard 2 2 4 6 3 2 2" xfId="22522"/>
    <cellStyle name="Standaard 2 2 4 6 3 3" xfId="22523"/>
    <cellStyle name="Standaard 2 2 4 6 4" xfId="22524"/>
    <cellStyle name="Standaard 2 2 4 6 4 2" xfId="22525"/>
    <cellStyle name="Standaard 2 2 4 6 5" xfId="22526"/>
    <cellStyle name="Standaard 2 2 4 7" xfId="22527"/>
    <cellStyle name="Standaard 2 2 4 7 2" xfId="22528"/>
    <cellStyle name="Standaard 2 2 4 7 2 2" xfId="22529"/>
    <cellStyle name="Standaard 2 2 4 7 2 2 2" xfId="22530"/>
    <cellStyle name="Standaard 2 2 4 7 2 3" xfId="22531"/>
    <cellStyle name="Standaard 2 2 4 7 3" xfId="22532"/>
    <cellStyle name="Standaard 2 2 4 7 3 2" xfId="22533"/>
    <cellStyle name="Standaard 2 2 4 7 4" xfId="22534"/>
    <cellStyle name="Standaard 2 2 4 8" xfId="22535"/>
    <cellStyle name="Standaard 2 2 4 8 2" xfId="22536"/>
    <cellStyle name="Standaard 2 2 4 8 2 2" xfId="22537"/>
    <cellStyle name="Standaard 2 2 4 8 3" xfId="22538"/>
    <cellStyle name="Standaard 2 2 4 9" xfId="22539"/>
    <cellStyle name="Standaard 2 2 4 9 2" xfId="22540"/>
    <cellStyle name="Standaard 2 2 5" xfId="22541"/>
    <cellStyle name="Standaard 2 2 5 2" xfId="22542"/>
    <cellStyle name="Standaard 2 2 5 2 2" xfId="22543"/>
    <cellStyle name="Standaard 2 2 5 2 2 2" xfId="22544"/>
    <cellStyle name="Standaard 2 2 5 2 2 2 2" xfId="22545"/>
    <cellStyle name="Standaard 2 2 5 2 2 2 2 2" xfId="22546"/>
    <cellStyle name="Standaard 2 2 5 2 2 2 2 2 2" xfId="22547"/>
    <cellStyle name="Standaard 2 2 5 2 2 2 2 2 2 2" xfId="22548"/>
    <cellStyle name="Standaard 2 2 5 2 2 2 2 2 3" xfId="22549"/>
    <cellStyle name="Standaard 2 2 5 2 2 2 2 3" xfId="22550"/>
    <cellStyle name="Standaard 2 2 5 2 2 2 2 3 2" xfId="22551"/>
    <cellStyle name="Standaard 2 2 5 2 2 2 2 4" xfId="22552"/>
    <cellStyle name="Standaard 2 2 5 2 2 2 3" xfId="22553"/>
    <cellStyle name="Standaard 2 2 5 2 2 2 3 2" xfId="22554"/>
    <cellStyle name="Standaard 2 2 5 2 2 2 3 2 2" xfId="22555"/>
    <cellStyle name="Standaard 2 2 5 2 2 2 3 3" xfId="22556"/>
    <cellStyle name="Standaard 2 2 5 2 2 2 4" xfId="22557"/>
    <cellStyle name="Standaard 2 2 5 2 2 2 4 2" xfId="22558"/>
    <cellStyle name="Standaard 2 2 5 2 2 2 5" xfId="22559"/>
    <cellStyle name="Standaard 2 2 5 2 2 3" xfId="22560"/>
    <cellStyle name="Standaard 2 2 5 2 2 3 2" xfId="22561"/>
    <cellStyle name="Standaard 2 2 5 2 2 3 2 2" xfId="22562"/>
    <cellStyle name="Standaard 2 2 5 2 2 3 2 2 2" xfId="22563"/>
    <cellStyle name="Standaard 2 2 5 2 2 3 2 3" xfId="22564"/>
    <cellStyle name="Standaard 2 2 5 2 2 3 3" xfId="22565"/>
    <cellStyle name="Standaard 2 2 5 2 2 3 3 2" xfId="22566"/>
    <cellStyle name="Standaard 2 2 5 2 2 3 4" xfId="22567"/>
    <cellStyle name="Standaard 2 2 5 2 2 4" xfId="22568"/>
    <cellStyle name="Standaard 2 2 5 2 2 4 2" xfId="22569"/>
    <cellStyle name="Standaard 2 2 5 2 2 4 2 2" xfId="22570"/>
    <cellStyle name="Standaard 2 2 5 2 2 4 3" xfId="22571"/>
    <cellStyle name="Standaard 2 2 5 2 2 5" xfId="22572"/>
    <cellStyle name="Standaard 2 2 5 2 2 5 2" xfId="22573"/>
    <cellStyle name="Standaard 2 2 5 2 2 6" xfId="22574"/>
    <cellStyle name="Standaard 2 2 5 2 3" xfId="22575"/>
    <cellStyle name="Standaard 2 2 5 2 3 2" xfId="22576"/>
    <cellStyle name="Standaard 2 2 5 2 3 2 2" xfId="22577"/>
    <cellStyle name="Standaard 2 2 5 2 3 2 2 2" xfId="22578"/>
    <cellStyle name="Standaard 2 2 5 2 3 2 2 2 2" xfId="22579"/>
    <cellStyle name="Standaard 2 2 5 2 3 2 2 3" xfId="22580"/>
    <cellStyle name="Standaard 2 2 5 2 3 2 3" xfId="22581"/>
    <cellStyle name="Standaard 2 2 5 2 3 2 3 2" xfId="22582"/>
    <cellStyle name="Standaard 2 2 5 2 3 2 4" xfId="22583"/>
    <cellStyle name="Standaard 2 2 5 2 3 3" xfId="22584"/>
    <cellStyle name="Standaard 2 2 5 2 3 3 2" xfId="22585"/>
    <cellStyle name="Standaard 2 2 5 2 3 3 2 2" xfId="22586"/>
    <cellStyle name="Standaard 2 2 5 2 3 3 3" xfId="22587"/>
    <cellStyle name="Standaard 2 2 5 2 3 4" xfId="22588"/>
    <cellStyle name="Standaard 2 2 5 2 3 4 2" xfId="22589"/>
    <cellStyle name="Standaard 2 2 5 2 3 5" xfId="22590"/>
    <cellStyle name="Standaard 2 2 5 2 4" xfId="22591"/>
    <cellStyle name="Standaard 2 2 5 2 4 2" xfId="22592"/>
    <cellStyle name="Standaard 2 2 5 2 4 2 2" xfId="22593"/>
    <cellStyle name="Standaard 2 2 5 2 4 2 2 2" xfId="22594"/>
    <cellStyle name="Standaard 2 2 5 2 4 2 3" xfId="22595"/>
    <cellStyle name="Standaard 2 2 5 2 4 3" xfId="22596"/>
    <cellStyle name="Standaard 2 2 5 2 4 3 2" xfId="22597"/>
    <cellStyle name="Standaard 2 2 5 2 4 4" xfId="22598"/>
    <cellStyle name="Standaard 2 2 5 2 5" xfId="22599"/>
    <cellStyle name="Standaard 2 2 5 2 5 2" xfId="22600"/>
    <cellStyle name="Standaard 2 2 5 2 5 2 2" xfId="22601"/>
    <cellStyle name="Standaard 2 2 5 2 5 3" xfId="22602"/>
    <cellStyle name="Standaard 2 2 5 2 6" xfId="22603"/>
    <cellStyle name="Standaard 2 2 5 2 6 2" xfId="22604"/>
    <cellStyle name="Standaard 2 2 5 2 7" xfId="22605"/>
    <cellStyle name="Standaard 2 2 5 3" xfId="22606"/>
    <cellStyle name="Standaard 2 2 5 3 2" xfId="22607"/>
    <cellStyle name="Standaard 2 2 5 3 2 2" xfId="22608"/>
    <cellStyle name="Standaard 2 2 5 3 2 2 2" xfId="22609"/>
    <cellStyle name="Standaard 2 2 5 3 2 2 2 2" xfId="22610"/>
    <cellStyle name="Standaard 2 2 5 3 2 2 2 2 2" xfId="22611"/>
    <cellStyle name="Standaard 2 2 5 3 2 2 2 3" xfId="22612"/>
    <cellStyle name="Standaard 2 2 5 3 2 2 3" xfId="22613"/>
    <cellStyle name="Standaard 2 2 5 3 2 2 3 2" xfId="22614"/>
    <cellStyle name="Standaard 2 2 5 3 2 2 4" xfId="22615"/>
    <cellStyle name="Standaard 2 2 5 3 2 3" xfId="22616"/>
    <cellStyle name="Standaard 2 2 5 3 2 3 2" xfId="22617"/>
    <cellStyle name="Standaard 2 2 5 3 2 3 2 2" xfId="22618"/>
    <cellStyle name="Standaard 2 2 5 3 2 3 3" xfId="22619"/>
    <cellStyle name="Standaard 2 2 5 3 2 4" xfId="22620"/>
    <cellStyle name="Standaard 2 2 5 3 2 4 2" xfId="22621"/>
    <cellStyle name="Standaard 2 2 5 3 2 5" xfId="22622"/>
    <cellStyle name="Standaard 2 2 5 3 3" xfId="22623"/>
    <cellStyle name="Standaard 2 2 5 3 3 2" xfId="22624"/>
    <cellStyle name="Standaard 2 2 5 3 3 2 2" xfId="22625"/>
    <cellStyle name="Standaard 2 2 5 3 3 2 2 2" xfId="22626"/>
    <cellStyle name="Standaard 2 2 5 3 3 2 3" xfId="22627"/>
    <cellStyle name="Standaard 2 2 5 3 3 3" xfId="22628"/>
    <cellStyle name="Standaard 2 2 5 3 3 3 2" xfId="22629"/>
    <cellStyle name="Standaard 2 2 5 3 3 4" xfId="22630"/>
    <cellStyle name="Standaard 2 2 5 3 4" xfId="22631"/>
    <cellStyle name="Standaard 2 2 5 3 4 2" xfId="22632"/>
    <cellStyle name="Standaard 2 2 5 3 4 2 2" xfId="22633"/>
    <cellStyle name="Standaard 2 2 5 3 4 3" xfId="22634"/>
    <cellStyle name="Standaard 2 2 5 3 5" xfId="22635"/>
    <cellStyle name="Standaard 2 2 5 3 5 2" xfId="22636"/>
    <cellStyle name="Standaard 2 2 5 3 6" xfId="22637"/>
    <cellStyle name="Standaard 2 2 5 4" xfId="22638"/>
    <cellStyle name="Standaard 2 2 5 4 2" xfId="22639"/>
    <cellStyle name="Standaard 2 2 5 4 2 2" xfId="22640"/>
    <cellStyle name="Standaard 2 2 5 4 2 2 2" xfId="22641"/>
    <cellStyle name="Standaard 2 2 5 4 2 2 2 2" xfId="22642"/>
    <cellStyle name="Standaard 2 2 5 4 2 2 3" xfId="22643"/>
    <cellStyle name="Standaard 2 2 5 4 2 3" xfId="22644"/>
    <cellStyle name="Standaard 2 2 5 4 2 3 2" xfId="22645"/>
    <cellStyle name="Standaard 2 2 5 4 2 4" xfId="22646"/>
    <cellStyle name="Standaard 2 2 5 4 3" xfId="22647"/>
    <cellStyle name="Standaard 2 2 5 4 3 2" xfId="22648"/>
    <cellStyle name="Standaard 2 2 5 4 3 2 2" xfId="22649"/>
    <cellStyle name="Standaard 2 2 5 4 3 3" xfId="22650"/>
    <cellStyle name="Standaard 2 2 5 4 4" xfId="22651"/>
    <cellStyle name="Standaard 2 2 5 4 4 2" xfId="22652"/>
    <cellStyle name="Standaard 2 2 5 4 5" xfId="22653"/>
    <cellStyle name="Standaard 2 2 5 5" xfId="22654"/>
    <cellStyle name="Standaard 2 2 5 5 2" xfId="22655"/>
    <cellStyle name="Standaard 2 2 5 5 2 2" xfId="22656"/>
    <cellStyle name="Standaard 2 2 5 5 2 2 2" xfId="22657"/>
    <cellStyle name="Standaard 2 2 5 5 2 3" xfId="22658"/>
    <cellStyle name="Standaard 2 2 5 5 3" xfId="22659"/>
    <cellStyle name="Standaard 2 2 5 5 3 2" xfId="22660"/>
    <cellStyle name="Standaard 2 2 5 5 4" xfId="22661"/>
    <cellStyle name="Standaard 2 2 5 6" xfId="22662"/>
    <cellStyle name="Standaard 2 2 5 6 2" xfId="22663"/>
    <cellStyle name="Standaard 2 2 5 6 2 2" xfId="22664"/>
    <cellStyle name="Standaard 2 2 5 6 3" xfId="22665"/>
    <cellStyle name="Standaard 2 2 5 7" xfId="22666"/>
    <cellStyle name="Standaard 2 2 5 7 2" xfId="22667"/>
    <cellStyle name="Standaard 2 2 5 8" xfId="22668"/>
    <cellStyle name="Standaard 2 2 6" xfId="22669"/>
    <cellStyle name="Standaard 2 2 6 2" xfId="22670"/>
    <cellStyle name="Standaard 2 2 6 2 2" xfId="22671"/>
    <cellStyle name="Standaard 2 2 6 2 2 2" xfId="22672"/>
    <cellStyle name="Standaard 2 2 6 2 2 2 2" xfId="22673"/>
    <cellStyle name="Standaard 2 2 6 2 2 2 2 2" xfId="22674"/>
    <cellStyle name="Standaard 2 2 6 2 2 2 2 2 2" xfId="22675"/>
    <cellStyle name="Standaard 2 2 6 2 2 2 2 2 2 2" xfId="22676"/>
    <cellStyle name="Standaard 2 2 6 2 2 2 2 2 3" xfId="22677"/>
    <cellStyle name="Standaard 2 2 6 2 2 2 2 3" xfId="22678"/>
    <cellStyle name="Standaard 2 2 6 2 2 2 2 3 2" xfId="22679"/>
    <cellStyle name="Standaard 2 2 6 2 2 2 2 4" xfId="22680"/>
    <cellStyle name="Standaard 2 2 6 2 2 2 3" xfId="22681"/>
    <cellStyle name="Standaard 2 2 6 2 2 2 3 2" xfId="22682"/>
    <cellStyle name="Standaard 2 2 6 2 2 2 3 2 2" xfId="22683"/>
    <cellStyle name="Standaard 2 2 6 2 2 2 3 3" xfId="22684"/>
    <cellStyle name="Standaard 2 2 6 2 2 2 4" xfId="22685"/>
    <cellStyle name="Standaard 2 2 6 2 2 2 4 2" xfId="22686"/>
    <cellStyle name="Standaard 2 2 6 2 2 2 5" xfId="22687"/>
    <cellStyle name="Standaard 2 2 6 2 2 3" xfId="22688"/>
    <cellStyle name="Standaard 2 2 6 2 2 3 2" xfId="22689"/>
    <cellStyle name="Standaard 2 2 6 2 2 3 2 2" xfId="22690"/>
    <cellStyle name="Standaard 2 2 6 2 2 3 2 2 2" xfId="22691"/>
    <cellStyle name="Standaard 2 2 6 2 2 3 2 3" xfId="22692"/>
    <cellStyle name="Standaard 2 2 6 2 2 3 3" xfId="22693"/>
    <cellStyle name="Standaard 2 2 6 2 2 3 3 2" xfId="22694"/>
    <cellStyle name="Standaard 2 2 6 2 2 3 4" xfId="22695"/>
    <cellStyle name="Standaard 2 2 6 2 2 4" xfId="22696"/>
    <cellStyle name="Standaard 2 2 6 2 2 4 2" xfId="22697"/>
    <cellStyle name="Standaard 2 2 6 2 2 4 2 2" xfId="22698"/>
    <cellStyle name="Standaard 2 2 6 2 2 4 3" xfId="22699"/>
    <cellStyle name="Standaard 2 2 6 2 2 5" xfId="22700"/>
    <cellStyle name="Standaard 2 2 6 2 2 5 2" xfId="22701"/>
    <cellStyle name="Standaard 2 2 6 2 2 6" xfId="22702"/>
    <cellStyle name="Standaard 2 2 6 2 3" xfId="22703"/>
    <cellStyle name="Standaard 2 2 6 2 3 2" xfId="22704"/>
    <cellStyle name="Standaard 2 2 6 2 3 2 2" xfId="22705"/>
    <cellStyle name="Standaard 2 2 6 2 3 2 2 2" xfId="22706"/>
    <cellStyle name="Standaard 2 2 6 2 3 2 2 2 2" xfId="22707"/>
    <cellStyle name="Standaard 2 2 6 2 3 2 2 3" xfId="22708"/>
    <cellStyle name="Standaard 2 2 6 2 3 2 3" xfId="22709"/>
    <cellStyle name="Standaard 2 2 6 2 3 2 3 2" xfId="22710"/>
    <cellStyle name="Standaard 2 2 6 2 3 2 4" xfId="22711"/>
    <cellStyle name="Standaard 2 2 6 2 3 3" xfId="22712"/>
    <cellStyle name="Standaard 2 2 6 2 3 3 2" xfId="22713"/>
    <cellStyle name="Standaard 2 2 6 2 3 3 2 2" xfId="22714"/>
    <cellStyle name="Standaard 2 2 6 2 3 3 3" xfId="22715"/>
    <cellStyle name="Standaard 2 2 6 2 3 4" xfId="22716"/>
    <cellStyle name="Standaard 2 2 6 2 3 4 2" xfId="22717"/>
    <cellStyle name="Standaard 2 2 6 2 3 5" xfId="22718"/>
    <cellStyle name="Standaard 2 2 6 2 4" xfId="22719"/>
    <cellStyle name="Standaard 2 2 6 2 4 2" xfId="22720"/>
    <cellStyle name="Standaard 2 2 6 2 4 2 2" xfId="22721"/>
    <cellStyle name="Standaard 2 2 6 2 4 2 2 2" xfId="22722"/>
    <cellStyle name="Standaard 2 2 6 2 4 2 3" xfId="22723"/>
    <cellStyle name="Standaard 2 2 6 2 4 3" xfId="22724"/>
    <cellStyle name="Standaard 2 2 6 2 4 3 2" xfId="22725"/>
    <cellStyle name="Standaard 2 2 6 2 4 4" xfId="22726"/>
    <cellStyle name="Standaard 2 2 6 2 5" xfId="22727"/>
    <cellStyle name="Standaard 2 2 6 2 5 2" xfId="22728"/>
    <cellStyle name="Standaard 2 2 6 2 5 2 2" xfId="22729"/>
    <cellStyle name="Standaard 2 2 6 2 5 3" xfId="22730"/>
    <cellStyle name="Standaard 2 2 6 2 6" xfId="22731"/>
    <cellStyle name="Standaard 2 2 6 2 6 2" xfId="22732"/>
    <cellStyle name="Standaard 2 2 6 2 7" xfId="22733"/>
    <cellStyle name="Standaard 2 2 6 3" xfId="22734"/>
    <cellStyle name="Standaard 2 2 6 3 2" xfId="22735"/>
    <cellStyle name="Standaard 2 2 6 3 2 2" xfId="22736"/>
    <cellStyle name="Standaard 2 2 6 3 2 2 2" xfId="22737"/>
    <cellStyle name="Standaard 2 2 6 3 2 2 2 2" xfId="22738"/>
    <cellStyle name="Standaard 2 2 6 3 2 2 2 2 2" xfId="22739"/>
    <cellStyle name="Standaard 2 2 6 3 2 2 2 3" xfId="22740"/>
    <cellStyle name="Standaard 2 2 6 3 2 2 3" xfId="22741"/>
    <cellStyle name="Standaard 2 2 6 3 2 2 3 2" xfId="22742"/>
    <cellStyle name="Standaard 2 2 6 3 2 2 4" xfId="22743"/>
    <cellStyle name="Standaard 2 2 6 3 2 3" xfId="22744"/>
    <cellStyle name="Standaard 2 2 6 3 2 3 2" xfId="22745"/>
    <cellStyle name="Standaard 2 2 6 3 2 3 2 2" xfId="22746"/>
    <cellStyle name="Standaard 2 2 6 3 2 3 3" xfId="22747"/>
    <cellStyle name="Standaard 2 2 6 3 2 4" xfId="22748"/>
    <cellStyle name="Standaard 2 2 6 3 2 4 2" xfId="22749"/>
    <cellStyle name="Standaard 2 2 6 3 2 5" xfId="22750"/>
    <cellStyle name="Standaard 2 2 6 3 3" xfId="22751"/>
    <cellStyle name="Standaard 2 2 6 3 3 2" xfId="22752"/>
    <cellStyle name="Standaard 2 2 6 3 3 2 2" xfId="22753"/>
    <cellStyle name="Standaard 2 2 6 3 3 2 2 2" xfId="22754"/>
    <cellStyle name="Standaard 2 2 6 3 3 2 3" xfId="22755"/>
    <cellStyle name="Standaard 2 2 6 3 3 3" xfId="22756"/>
    <cellStyle name="Standaard 2 2 6 3 3 3 2" xfId="22757"/>
    <cellStyle name="Standaard 2 2 6 3 3 4" xfId="22758"/>
    <cellStyle name="Standaard 2 2 6 3 4" xfId="22759"/>
    <cellStyle name="Standaard 2 2 6 3 4 2" xfId="22760"/>
    <cellStyle name="Standaard 2 2 6 3 4 2 2" xfId="22761"/>
    <cellStyle name="Standaard 2 2 6 3 4 3" xfId="22762"/>
    <cellStyle name="Standaard 2 2 6 3 5" xfId="22763"/>
    <cellStyle name="Standaard 2 2 6 3 5 2" xfId="22764"/>
    <cellStyle name="Standaard 2 2 6 3 6" xfId="22765"/>
    <cellStyle name="Standaard 2 2 6 4" xfId="22766"/>
    <cellStyle name="Standaard 2 2 6 4 2" xfId="22767"/>
    <cellStyle name="Standaard 2 2 6 4 2 2" xfId="22768"/>
    <cellStyle name="Standaard 2 2 6 4 2 2 2" xfId="22769"/>
    <cellStyle name="Standaard 2 2 6 4 2 2 2 2" xfId="22770"/>
    <cellStyle name="Standaard 2 2 6 4 2 2 3" xfId="22771"/>
    <cellStyle name="Standaard 2 2 6 4 2 3" xfId="22772"/>
    <cellStyle name="Standaard 2 2 6 4 2 3 2" xfId="22773"/>
    <cellStyle name="Standaard 2 2 6 4 2 4" xfId="22774"/>
    <cellStyle name="Standaard 2 2 6 4 3" xfId="22775"/>
    <cellStyle name="Standaard 2 2 6 4 3 2" xfId="22776"/>
    <cellStyle name="Standaard 2 2 6 4 3 2 2" xfId="22777"/>
    <cellStyle name="Standaard 2 2 6 4 3 3" xfId="22778"/>
    <cellStyle name="Standaard 2 2 6 4 4" xfId="22779"/>
    <cellStyle name="Standaard 2 2 6 4 4 2" xfId="22780"/>
    <cellStyle name="Standaard 2 2 6 4 5" xfId="22781"/>
    <cellStyle name="Standaard 2 2 6 5" xfId="22782"/>
    <cellStyle name="Standaard 2 2 6 5 2" xfId="22783"/>
    <cellStyle name="Standaard 2 2 6 5 2 2" xfId="22784"/>
    <cellStyle name="Standaard 2 2 6 5 2 2 2" xfId="22785"/>
    <cellStyle name="Standaard 2 2 6 5 2 3" xfId="22786"/>
    <cellStyle name="Standaard 2 2 6 5 3" xfId="22787"/>
    <cellStyle name="Standaard 2 2 6 5 3 2" xfId="22788"/>
    <cellStyle name="Standaard 2 2 6 5 4" xfId="22789"/>
    <cellStyle name="Standaard 2 2 6 6" xfId="22790"/>
    <cellStyle name="Standaard 2 2 6 6 2" xfId="22791"/>
    <cellStyle name="Standaard 2 2 6 6 2 2" xfId="22792"/>
    <cellStyle name="Standaard 2 2 6 6 3" xfId="22793"/>
    <cellStyle name="Standaard 2 2 6 7" xfId="22794"/>
    <cellStyle name="Standaard 2 2 6 7 2" xfId="22795"/>
    <cellStyle name="Standaard 2 2 6 8" xfId="22796"/>
    <cellStyle name="Standaard 2 2 7" xfId="22797"/>
    <cellStyle name="Standaard 2 2 7 2" xfId="22798"/>
    <cellStyle name="Standaard 2 2 7 2 2" xfId="22799"/>
    <cellStyle name="Standaard 2 2 7 2 2 2" xfId="22800"/>
    <cellStyle name="Standaard 2 2 7 2 2 2 2" xfId="22801"/>
    <cellStyle name="Standaard 2 2 7 2 2 2 2 2" xfId="22802"/>
    <cellStyle name="Standaard 2 2 7 2 2 2 2 2 2" xfId="22803"/>
    <cellStyle name="Standaard 2 2 7 2 2 2 2 3" xfId="22804"/>
    <cellStyle name="Standaard 2 2 7 2 2 2 3" xfId="22805"/>
    <cellStyle name="Standaard 2 2 7 2 2 2 3 2" xfId="22806"/>
    <cellStyle name="Standaard 2 2 7 2 2 2 4" xfId="22807"/>
    <cellStyle name="Standaard 2 2 7 2 2 3" xfId="22808"/>
    <cellStyle name="Standaard 2 2 7 2 2 3 2" xfId="22809"/>
    <cellStyle name="Standaard 2 2 7 2 2 3 2 2" xfId="22810"/>
    <cellStyle name="Standaard 2 2 7 2 2 3 3" xfId="22811"/>
    <cellStyle name="Standaard 2 2 7 2 2 4" xfId="22812"/>
    <cellStyle name="Standaard 2 2 7 2 2 4 2" xfId="22813"/>
    <cellStyle name="Standaard 2 2 7 2 2 5" xfId="22814"/>
    <cellStyle name="Standaard 2 2 7 2 3" xfId="22815"/>
    <cellStyle name="Standaard 2 2 7 2 3 2" xfId="22816"/>
    <cellStyle name="Standaard 2 2 7 2 3 2 2" xfId="22817"/>
    <cellStyle name="Standaard 2 2 7 2 3 2 2 2" xfId="22818"/>
    <cellStyle name="Standaard 2 2 7 2 3 2 3" xfId="22819"/>
    <cellStyle name="Standaard 2 2 7 2 3 3" xfId="22820"/>
    <cellStyle name="Standaard 2 2 7 2 3 3 2" xfId="22821"/>
    <cellStyle name="Standaard 2 2 7 2 3 4" xfId="22822"/>
    <cellStyle name="Standaard 2 2 7 2 4" xfId="22823"/>
    <cellStyle name="Standaard 2 2 7 2 4 2" xfId="22824"/>
    <cellStyle name="Standaard 2 2 7 2 4 2 2" xfId="22825"/>
    <cellStyle name="Standaard 2 2 7 2 4 3" xfId="22826"/>
    <cellStyle name="Standaard 2 2 7 2 5" xfId="22827"/>
    <cellStyle name="Standaard 2 2 7 2 5 2" xfId="22828"/>
    <cellStyle name="Standaard 2 2 7 2 6" xfId="22829"/>
    <cellStyle name="Standaard 2 2 7 3" xfId="22830"/>
    <cellStyle name="Standaard 2 2 7 3 2" xfId="22831"/>
    <cellStyle name="Standaard 2 2 7 3 2 2" xfId="22832"/>
    <cellStyle name="Standaard 2 2 7 3 2 2 2" xfId="22833"/>
    <cellStyle name="Standaard 2 2 7 3 2 2 2 2" xfId="22834"/>
    <cellStyle name="Standaard 2 2 7 3 2 2 3" xfId="22835"/>
    <cellStyle name="Standaard 2 2 7 3 2 3" xfId="22836"/>
    <cellStyle name="Standaard 2 2 7 3 2 3 2" xfId="22837"/>
    <cellStyle name="Standaard 2 2 7 3 2 4" xfId="22838"/>
    <cellStyle name="Standaard 2 2 7 3 3" xfId="22839"/>
    <cellStyle name="Standaard 2 2 7 3 3 2" xfId="22840"/>
    <cellStyle name="Standaard 2 2 7 3 3 2 2" xfId="22841"/>
    <cellStyle name="Standaard 2 2 7 3 3 3" xfId="22842"/>
    <cellStyle name="Standaard 2 2 7 3 4" xfId="22843"/>
    <cellStyle name="Standaard 2 2 7 3 4 2" xfId="22844"/>
    <cellStyle name="Standaard 2 2 7 3 5" xfId="22845"/>
    <cellStyle name="Standaard 2 2 7 4" xfId="22846"/>
    <cellStyle name="Standaard 2 2 7 4 2" xfId="22847"/>
    <cellStyle name="Standaard 2 2 7 4 2 2" xfId="22848"/>
    <cellStyle name="Standaard 2 2 7 4 2 2 2" xfId="22849"/>
    <cellStyle name="Standaard 2 2 7 4 2 3" xfId="22850"/>
    <cellStyle name="Standaard 2 2 7 4 3" xfId="22851"/>
    <cellStyle name="Standaard 2 2 7 4 3 2" xfId="22852"/>
    <cellStyle name="Standaard 2 2 7 4 4" xfId="22853"/>
    <cellStyle name="Standaard 2 2 7 5" xfId="22854"/>
    <cellStyle name="Standaard 2 2 7 5 2" xfId="22855"/>
    <cellStyle name="Standaard 2 2 7 5 2 2" xfId="22856"/>
    <cellStyle name="Standaard 2 2 7 5 3" xfId="22857"/>
    <cellStyle name="Standaard 2 2 7 6" xfId="22858"/>
    <cellStyle name="Standaard 2 2 7 6 2" xfId="22859"/>
    <cellStyle name="Standaard 2 2 7 7" xfId="22860"/>
    <cellStyle name="Standaard 2 2 8" xfId="22861"/>
    <cellStyle name="Standaard 2 2 8 2" xfId="22862"/>
    <cellStyle name="Standaard 2 2 8 2 2" xfId="22863"/>
    <cellStyle name="Standaard 2 2 8 2 2 2" xfId="22864"/>
    <cellStyle name="Standaard 2 2 8 2 2 2 2" xfId="22865"/>
    <cellStyle name="Standaard 2 2 8 2 2 2 2 2" xfId="22866"/>
    <cellStyle name="Standaard 2 2 8 2 2 2 3" xfId="22867"/>
    <cellStyle name="Standaard 2 2 8 2 2 3" xfId="22868"/>
    <cellStyle name="Standaard 2 2 8 2 2 3 2" xfId="22869"/>
    <cellStyle name="Standaard 2 2 8 2 2 4" xfId="22870"/>
    <cellStyle name="Standaard 2 2 8 2 3" xfId="22871"/>
    <cellStyle name="Standaard 2 2 8 2 3 2" xfId="22872"/>
    <cellStyle name="Standaard 2 2 8 2 3 2 2" xfId="22873"/>
    <cellStyle name="Standaard 2 2 8 2 3 3" xfId="22874"/>
    <cellStyle name="Standaard 2 2 8 2 4" xfId="22875"/>
    <cellStyle name="Standaard 2 2 8 2 4 2" xfId="22876"/>
    <cellStyle name="Standaard 2 2 8 2 5" xfId="22877"/>
    <cellStyle name="Standaard 2 2 8 3" xfId="22878"/>
    <cellStyle name="Standaard 2 2 8 3 2" xfId="22879"/>
    <cellStyle name="Standaard 2 2 8 3 2 2" xfId="22880"/>
    <cellStyle name="Standaard 2 2 8 3 2 2 2" xfId="22881"/>
    <cellStyle name="Standaard 2 2 8 3 2 3" xfId="22882"/>
    <cellStyle name="Standaard 2 2 8 3 3" xfId="22883"/>
    <cellStyle name="Standaard 2 2 8 3 3 2" xfId="22884"/>
    <cellStyle name="Standaard 2 2 8 3 4" xfId="22885"/>
    <cellStyle name="Standaard 2 2 8 4" xfId="22886"/>
    <cellStyle name="Standaard 2 2 8 4 2" xfId="22887"/>
    <cellStyle name="Standaard 2 2 8 4 2 2" xfId="22888"/>
    <cellStyle name="Standaard 2 2 8 4 3" xfId="22889"/>
    <cellStyle name="Standaard 2 2 8 5" xfId="22890"/>
    <cellStyle name="Standaard 2 2 8 5 2" xfId="22891"/>
    <cellStyle name="Standaard 2 2 8 6" xfId="22892"/>
    <cellStyle name="Standaard 2 2 9" xfId="22893"/>
    <cellStyle name="Standaard 2 2 9 2" xfId="22894"/>
    <cellStyle name="Standaard 2 2 9 2 2" xfId="22895"/>
    <cellStyle name="Standaard 2 2 9 2 2 2" xfId="22896"/>
    <cellStyle name="Standaard 2 2 9 2 2 2 2" xfId="22897"/>
    <cellStyle name="Standaard 2 2 9 2 2 3" xfId="22898"/>
    <cellStyle name="Standaard 2 2 9 2 3" xfId="22899"/>
    <cellStyle name="Standaard 2 2 9 2 3 2" xfId="22900"/>
    <cellStyle name="Standaard 2 2 9 2 4" xfId="22901"/>
    <cellStyle name="Standaard 2 2 9 3" xfId="22902"/>
    <cellStyle name="Standaard 2 2 9 3 2" xfId="22903"/>
    <cellStyle name="Standaard 2 2 9 3 2 2" xfId="22904"/>
    <cellStyle name="Standaard 2 2 9 3 3" xfId="22905"/>
    <cellStyle name="Standaard 2 2 9 4" xfId="22906"/>
    <cellStyle name="Standaard 2 2 9 4 2" xfId="22907"/>
    <cellStyle name="Standaard 2 2 9 5" xfId="22908"/>
    <cellStyle name="Standaard 2 3" xfId="22909"/>
    <cellStyle name="Standaard 2 3 10" xfId="22910"/>
    <cellStyle name="Standaard 2 3 10 2" xfId="22911"/>
    <cellStyle name="Standaard 2 3 10 2 2" xfId="22912"/>
    <cellStyle name="Standaard 2 3 10 2 2 2" xfId="22913"/>
    <cellStyle name="Standaard 2 3 10 2 3" xfId="22914"/>
    <cellStyle name="Standaard 2 3 10 3" xfId="22915"/>
    <cellStyle name="Standaard 2 3 10 3 2" xfId="22916"/>
    <cellStyle name="Standaard 2 3 10 4" xfId="22917"/>
    <cellStyle name="Standaard 2 3 11" xfId="22918"/>
    <cellStyle name="Standaard 2 3 11 2" xfId="22919"/>
    <cellStyle name="Standaard 2 3 11 2 2" xfId="22920"/>
    <cellStyle name="Standaard 2 3 11 3" xfId="22921"/>
    <cellStyle name="Standaard 2 3 12" xfId="22922"/>
    <cellStyle name="Standaard 2 3 12 2" xfId="22923"/>
    <cellStyle name="Standaard 2 3 13" xfId="22924"/>
    <cellStyle name="Standaard 2 3 2" xfId="22925"/>
    <cellStyle name="Standaard 2 3 2 10" xfId="22926"/>
    <cellStyle name="Standaard 2 3 2 10 2" xfId="22927"/>
    <cellStyle name="Standaard 2 3 2 10 2 2" xfId="22928"/>
    <cellStyle name="Standaard 2 3 2 10 3" xfId="22929"/>
    <cellStyle name="Standaard 2 3 2 11" xfId="22930"/>
    <cellStyle name="Standaard 2 3 2 11 2" xfId="22931"/>
    <cellStyle name="Standaard 2 3 2 12" xfId="22932"/>
    <cellStyle name="Standaard 2 3 2 2" xfId="22933"/>
    <cellStyle name="Standaard 2 3 2 2 10" xfId="22934"/>
    <cellStyle name="Standaard 2 3 2 2 2" xfId="22935"/>
    <cellStyle name="Standaard 2 3 2 2 2 2" xfId="22936"/>
    <cellStyle name="Standaard 2 3 2 2 2 2 2" xfId="22937"/>
    <cellStyle name="Standaard 2 3 2 2 2 2 2 2" xfId="22938"/>
    <cellStyle name="Standaard 2 3 2 2 2 2 2 2 2" xfId="22939"/>
    <cellStyle name="Standaard 2 3 2 2 2 2 2 2 2 2" xfId="22940"/>
    <cellStyle name="Standaard 2 3 2 2 2 2 2 2 2 2 2" xfId="22941"/>
    <cellStyle name="Standaard 2 3 2 2 2 2 2 2 2 2 2 2" xfId="22942"/>
    <cellStyle name="Standaard 2 3 2 2 2 2 2 2 2 2 3" xfId="22943"/>
    <cellStyle name="Standaard 2 3 2 2 2 2 2 2 2 3" xfId="22944"/>
    <cellStyle name="Standaard 2 3 2 2 2 2 2 2 2 3 2" xfId="22945"/>
    <cellStyle name="Standaard 2 3 2 2 2 2 2 2 2 4" xfId="22946"/>
    <cellStyle name="Standaard 2 3 2 2 2 2 2 2 3" xfId="22947"/>
    <cellStyle name="Standaard 2 3 2 2 2 2 2 2 3 2" xfId="22948"/>
    <cellStyle name="Standaard 2 3 2 2 2 2 2 2 3 2 2" xfId="22949"/>
    <cellStyle name="Standaard 2 3 2 2 2 2 2 2 3 3" xfId="22950"/>
    <cellStyle name="Standaard 2 3 2 2 2 2 2 2 4" xfId="22951"/>
    <cellStyle name="Standaard 2 3 2 2 2 2 2 2 4 2" xfId="22952"/>
    <cellStyle name="Standaard 2 3 2 2 2 2 2 2 5" xfId="22953"/>
    <cellStyle name="Standaard 2 3 2 2 2 2 2 3" xfId="22954"/>
    <cellStyle name="Standaard 2 3 2 2 2 2 2 3 2" xfId="22955"/>
    <cellStyle name="Standaard 2 3 2 2 2 2 2 3 2 2" xfId="22956"/>
    <cellStyle name="Standaard 2 3 2 2 2 2 2 3 2 2 2" xfId="22957"/>
    <cellStyle name="Standaard 2 3 2 2 2 2 2 3 2 3" xfId="22958"/>
    <cellStyle name="Standaard 2 3 2 2 2 2 2 3 3" xfId="22959"/>
    <cellStyle name="Standaard 2 3 2 2 2 2 2 3 3 2" xfId="22960"/>
    <cellStyle name="Standaard 2 3 2 2 2 2 2 3 4" xfId="22961"/>
    <cellStyle name="Standaard 2 3 2 2 2 2 2 4" xfId="22962"/>
    <cellStyle name="Standaard 2 3 2 2 2 2 2 4 2" xfId="22963"/>
    <cellStyle name="Standaard 2 3 2 2 2 2 2 4 2 2" xfId="22964"/>
    <cellStyle name="Standaard 2 3 2 2 2 2 2 4 3" xfId="22965"/>
    <cellStyle name="Standaard 2 3 2 2 2 2 2 5" xfId="22966"/>
    <cellStyle name="Standaard 2 3 2 2 2 2 2 5 2" xfId="22967"/>
    <cellStyle name="Standaard 2 3 2 2 2 2 2 6" xfId="22968"/>
    <cellStyle name="Standaard 2 3 2 2 2 2 3" xfId="22969"/>
    <cellStyle name="Standaard 2 3 2 2 2 2 3 2" xfId="22970"/>
    <cellStyle name="Standaard 2 3 2 2 2 2 3 2 2" xfId="22971"/>
    <cellStyle name="Standaard 2 3 2 2 2 2 3 2 2 2" xfId="22972"/>
    <cellStyle name="Standaard 2 3 2 2 2 2 3 2 2 2 2" xfId="22973"/>
    <cellStyle name="Standaard 2 3 2 2 2 2 3 2 2 3" xfId="22974"/>
    <cellStyle name="Standaard 2 3 2 2 2 2 3 2 3" xfId="22975"/>
    <cellStyle name="Standaard 2 3 2 2 2 2 3 2 3 2" xfId="22976"/>
    <cellStyle name="Standaard 2 3 2 2 2 2 3 2 4" xfId="22977"/>
    <cellStyle name="Standaard 2 3 2 2 2 2 3 3" xfId="22978"/>
    <cellStyle name="Standaard 2 3 2 2 2 2 3 3 2" xfId="22979"/>
    <cellStyle name="Standaard 2 3 2 2 2 2 3 3 2 2" xfId="22980"/>
    <cellStyle name="Standaard 2 3 2 2 2 2 3 3 3" xfId="22981"/>
    <cellStyle name="Standaard 2 3 2 2 2 2 3 4" xfId="22982"/>
    <cellStyle name="Standaard 2 3 2 2 2 2 3 4 2" xfId="22983"/>
    <cellStyle name="Standaard 2 3 2 2 2 2 3 5" xfId="22984"/>
    <cellStyle name="Standaard 2 3 2 2 2 2 4" xfId="22985"/>
    <cellStyle name="Standaard 2 3 2 2 2 2 4 2" xfId="22986"/>
    <cellStyle name="Standaard 2 3 2 2 2 2 4 2 2" xfId="22987"/>
    <cellStyle name="Standaard 2 3 2 2 2 2 4 2 2 2" xfId="22988"/>
    <cellStyle name="Standaard 2 3 2 2 2 2 4 2 3" xfId="22989"/>
    <cellStyle name="Standaard 2 3 2 2 2 2 4 3" xfId="22990"/>
    <cellStyle name="Standaard 2 3 2 2 2 2 4 3 2" xfId="22991"/>
    <cellStyle name="Standaard 2 3 2 2 2 2 4 4" xfId="22992"/>
    <cellStyle name="Standaard 2 3 2 2 2 2 5" xfId="22993"/>
    <cellStyle name="Standaard 2 3 2 2 2 2 5 2" xfId="22994"/>
    <cellStyle name="Standaard 2 3 2 2 2 2 5 2 2" xfId="22995"/>
    <cellStyle name="Standaard 2 3 2 2 2 2 5 3" xfId="22996"/>
    <cellStyle name="Standaard 2 3 2 2 2 2 6" xfId="22997"/>
    <cellStyle name="Standaard 2 3 2 2 2 2 6 2" xfId="22998"/>
    <cellStyle name="Standaard 2 3 2 2 2 2 7" xfId="22999"/>
    <cellStyle name="Standaard 2 3 2 2 2 3" xfId="23000"/>
    <cellStyle name="Standaard 2 3 2 2 2 3 2" xfId="23001"/>
    <cellStyle name="Standaard 2 3 2 2 2 3 2 2" xfId="23002"/>
    <cellStyle name="Standaard 2 3 2 2 2 3 2 2 2" xfId="23003"/>
    <cellStyle name="Standaard 2 3 2 2 2 3 2 2 2 2" xfId="23004"/>
    <cellStyle name="Standaard 2 3 2 2 2 3 2 2 2 2 2" xfId="23005"/>
    <cellStyle name="Standaard 2 3 2 2 2 3 2 2 2 3" xfId="23006"/>
    <cellStyle name="Standaard 2 3 2 2 2 3 2 2 3" xfId="23007"/>
    <cellStyle name="Standaard 2 3 2 2 2 3 2 2 3 2" xfId="23008"/>
    <cellStyle name="Standaard 2 3 2 2 2 3 2 2 4" xfId="23009"/>
    <cellStyle name="Standaard 2 3 2 2 2 3 2 3" xfId="23010"/>
    <cellStyle name="Standaard 2 3 2 2 2 3 2 3 2" xfId="23011"/>
    <cellStyle name="Standaard 2 3 2 2 2 3 2 3 2 2" xfId="23012"/>
    <cellStyle name="Standaard 2 3 2 2 2 3 2 3 3" xfId="23013"/>
    <cellStyle name="Standaard 2 3 2 2 2 3 2 4" xfId="23014"/>
    <cellStyle name="Standaard 2 3 2 2 2 3 2 4 2" xfId="23015"/>
    <cellStyle name="Standaard 2 3 2 2 2 3 2 5" xfId="23016"/>
    <cellStyle name="Standaard 2 3 2 2 2 3 3" xfId="23017"/>
    <cellStyle name="Standaard 2 3 2 2 2 3 3 2" xfId="23018"/>
    <cellStyle name="Standaard 2 3 2 2 2 3 3 2 2" xfId="23019"/>
    <cellStyle name="Standaard 2 3 2 2 2 3 3 2 2 2" xfId="23020"/>
    <cellStyle name="Standaard 2 3 2 2 2 3 3 2 3" xfId="23021"/>
    <cellStyle name="Standaard 2 3 2 2 2 3 3 3" xfId="23022"/>
    <cellStyle name="Standaard 2 3 2 2 2 3 3 3 2" xfId="23023"/>
    <cellStyle name="Standaard 2 3 2 2 2 3 3 4" xfId="23024"/>
    <cellStyle name="Standaard 2 3 2 2 2 3 4" xfId="23025"/>
    <cellStyle name="Standaard 2 3 2 2 2 3 4 2" xfId="23026"/>
    <cellStyle name="Standaard 2 3 2 2 2 3 4 2 2" xfId="23027"/>
    <cellStyle name="Standaard 2 3 2 2 2 3 4 3" xfId="23028"/>
    <cellStyle name="Standaard 2 3 2 2 2 3 5" xfId="23029"/>
    <cellStyle name="Standaard 2 3 2 2 2 3 5 2" xfId="23030"/>
    <cellStyle name="Standaard 2 3 2 2 2 3 6" xfId="23031"/>
    <cellStyle name="Standaard 2 3 2 2 2 4" xfId="23032"/>
    <cellStyle name="Standaard 2 3 2 2 2 4 2" xfId="23033"/>
    <cellStyle name="Standaard 2 3 2 2 2 4 2 2" xfId="23034"/>
    <cellStyle name="Standaard 2 3 2 2 2 4 2 2 2" xfId="23035"/>
    <cellStyle name="Standaard 2 3 2 2 2 4 2 2 2 2" xfId="23036"/>
    <cellStyle name="Standaard 2 3 2 2 2 4 2 2 3" xfId="23037"/>
    <cellStyle name="Standaard 2 3 2 2 2 4 2 3" xfId="23038"/>
    <cellStyle name="Standaard 2 3 2 2 2 4 2 3 2" xfId="23039"/>
    <cellStyle name="Standaard 2 3 2 2 2 4 2 4" xfId="23040"/>
    <cellStyle name="Standaard 2 3 2 2 2 4 3" xfId="23041"/>
    <cellStyle name="Standaard 2 3 2 2 2 4 3 2" xfId="23042"/>
    <cellStyle name="Standaard 2 3 2 2 2 4 3 2 2" xfId="23043"/>
    <cellStyle name="Standaard 2 3 2 2 2 4 3 3" xfId="23044"/>
    <cellStyle name="Standaard 2 3 2 2 2 4 4" xfId="23045"/>
    <cellStyle name="Standaard 2 3 2 2 2 4 4 2" xfId="23046"/>
    <cellStyle name="Standaard 2 3 2 2 2 4 5" xfId="23047"/>
    <cellStyle name="Standaard 2 3 2 2 2 5" xfId="23048"/>
    <cellStyle name="Standaard 2 3 2 2 2 5 2" xfId="23049"/>
    <cellStyle name="Standaard 2 3 2 2 2 5 2 2" xfId="23050"/>
    <cellStyle name="Standaard 2 3 2 2 2 5 2 2 2" xfId="23051"/>
    <cellStyle name="Standaard 2 3 2 2 2 5 2 3" xfId="23052"/>
    <cellStyle name="Standaard 2 3 2 2 2 5 3" xfId="23053"/>
    <cellStyle name="Standaard 2 3 2 2 2 5 3 2" xfId="23054"/>
    <cellStyle name="Standaard 2 3 2 2 2 5 4" xfId="23055"/>
    <cellStyle name="Standaard 2 3 2 2 2 6" xfId="23056"/>
    <cellStyle name="Standaard 2 3 2 2 2 6 2" xfId="23057"/>
    <cellStyle name="Standaard 2 3 2 2 2 6 2 2" xfId="23058"/>
    <cellStyle name="Standaard 2 3 2 2 2 6 3" xfId="23059"/>
    <cellStyle name="Standaard 2 3 2 2 2 7" xfId="23060"/>
    <cellStyle name="Standaard 2 3 2 2 2 7 2" xfId="23061"/>
    <cellStyle name="Standaard 2 3 2 2 2 8" xfId="23062"/>
    <cellStyle name="Standaard 2 3 2 2 3" xfId="23063"/>
    <cellStyle name="Standaard 2 3 2 2 3 2" xfId="23064"/>
    <cellStyle name="Standaard 2 3 2 2 3 2 2" xfId="23065"/>
    <cellStyle name="Standaard 2 3 2 2 3 2 2 2" xfId="23066"/>
    <cellStyle name="Standaard 2 3 2 2 3 2 2 2 2" xfId="23067"/>
    <cellStyle name="Standaard 2 3 2 2 3 2 2 2 2 2" xfId="23068"/>
    <cellStyle name="Standaard 2 3 2 2 3 2 2 2 2 2 2" xfId="23069"/>
    <cellStyle name="Standaard 2 3 2 2 3 2 2 2 2 2 2 2" xfId="23070"/>
    <cellStyle name="Standaard 2 3 2 2 3 2 2 2 2 2 3" xfId="23071"/>
    <cellStyle name="Standaard 2 3 2 2 3 2 2 2 2 3" xfId="23072"/>
    <cellStyle name="Standaard 2 3 2 2 3 2 2 2 2 3 2" xfId="23073"/>
    <cellStyle name="Standaard 2 3 2 2 3 2 2 2 2 4" xfId="23074"/>
    <cellStyle name="Standaard 2 3 2 2 3 2 2 2 3" xfId="23075"/>
    <cellStyle name="Standaard 2 3 2 2 3 2 2 2 3 2" xfId="23076"/>
    <cellStyle name="Standaard 2 3 2 2 3 2 2 2 3 2 2" xfId="23077"/>
    <cellStyle name="Standaard 2 3 2 2 3 2 2 2 3 3" xfId="23078"/>
    <cellStyle name="Standaard 2 3 2 2 3 2 2 2 4" xfId="23079"/>
    <cellStyle name="Standaard 2 3 2 2 3 2 2 2 4 2" xfId="23080"/>
    <cellStyle name="Standaard 2 3 2 2 3 2 2 2 5" xfId="23081"/>
    <cellStyle name="Standaard 2 3 2 2 3 2 2 3" xfId="23082"/>
    <cellStyle name="Standaard 2 3 2 2 3 2 2 3 2" xfId="23083"/>
    <cellStyle name="Standaard 2 3 2 2 3 2 2 3 2 2" xfId="23084"/>
    <cellStyle name="Standaard 2 3 2 2 3 2 2 3 2 2 2" xfId="23085"/>
    <cellStyle name="Standaard 2 3 2 2 3 2 2 3 2 3" xfId="23086"/>
    <cellStyle name="Standaard 2 3 2 2 3 2 2 3 3" xfId="23087"/>
    <cellStyle name="Standaard 2 3 2 2 3 2 2 3 3 2" xfId="23088"/>
    <cellStyle name="Standaard 2 3 2 2 3 2 2 3 4" xfId="23089"/>
    <cellStyle name="Standaard 2 3 2 2 3 2 2 4" xfId="23090"/>
    <cellStyle name="Standaard 2 3 2 2 3 2 2 4 2" xfId="23091"/>
    <cellStyle name="Standaard 2 3 2 2 3 2 2 4 2 2" xfId="23092"/>
    <cellStyle name="Standaard 2 3 2 2 3 2 2 4 3" xfId="23093"/>
    <cellStyle name="Standaard 2 3 2 2 3 2 2 5" xfId="23094"/>
    <cellStyle name="Standaard 2 3 2 2 3 2 2 5 2" xfId="23095"/>
    <cellStyle name="Standaard 2 3 2 2 3 2 2 6" xfId="23096"/>
    <cellStyle name="Standaard 2 3 2 2 3 2 3" xfId="23097"/>
    <cellStyle name="Standaard 2 3 2 2 3 2 3 2" xfId="23098"/>
    <cellStyle name="Standaard 2 3 2 2 3 2 3 2 2" xfId="23099"/>
    <cellStyle name="Standaard 2 3 2 2 3 2 3 2 2 2" xfId="23100"/>
    <cellStyle name="Standaard 2 3 2 2 3 2 3 2 2 2 2" xfId="23101"/>
    <cellStyle name="Standaard 2 3 2 2 3 2 3 2 2 3" xfId="23102"/>
    <cellStyle name="Standaard 2 3 2 2 3 2 3 2 3" xfId="23103"/>
    <cellStyle name="Standaard 2 3 2 2 3 2 3 2 3 2" xfId="23104"/>
    <cellStyle name="Standaard 2 3 2 2 3 2 3 2 4" xfId="23105"/>
    <cellStyle name="Standaard 2 3 2 2 3 2 3 3" xfId="23106"/>
    <cellStyle name="Standaard 2 3 2 2 3 2 3 3 2" xfId="23107"/>
    <cellStyle name="Standaard 2 3 2 2 3 2 3 3 2 2" xfId="23108"/>
    <cellStyle name="Standaard 2 3 2 2 3 2 3 3 3" xfId="23109"/>
    <cellStyle name="Standaard 2 3 2 2 3 2 3 4" xfId="23110"/>
    <cellStyle name="Standaard 2 3 2 2 3 2 3 4 2" xfId="23111"/>
    <cellStyle name="Standaard 2 3 2 2 3 2 3 5" xfId="23112"/>
    <cellStyle name="Standaard 2 3 2 2 3 2 4" xfId="23113"/>
    <cellStyle name="Standaard 2 3 2 2 3 2 4 2" xfId="23114"/>
    <cellStyle name="Standaard 2 3 2 2 3 2 4 2 2" xfId="23115"/>
    <cellStyle name="Standaard 2 3 2 2 3 2 4 2 2 2" xfId="23116"/>
    <cellStyle name="Standaard 2 3 2 2 3 2 4 2 3" xfId="23117"/>
    <cellStyle name="Standaard 2 3 2 2 3 2 4 3" xfId="23118"/>
    <cellStyle name="Standaard 2 3 2 2 3 2 4 3 2" xfId="23119"/>
    <cellStyle name="Standaard 2 3 2 2 3 2 4 4" xfId="23120"/>
    <cellStyle name="Standaard 2 3 2 2 3 2 5" xfId="23121"/>
    <cellStyle name="Standaard 2 3 2 2 3 2 5 2" xfId="23122"/>
    <cellStyle name="Standaard 2 3 2 2 3 2 5 2 2" xfId="23123"/>
    <cellStyle name="Standaard 2 3 2 2 3 2 5 3" xfId="23124"/>
    <cellStyle name="Standaard 2 3 2 2 3 2 6" xfId="23125"/>
    <cellStyle name="Standaard 2 3 2 2 3 2 6 2" xfId="23126"/>
    <cellStyle name="Standaard 2 3 2 2 3 2 7" xfId="23127"/>
    <cellStyle name="Standaard 2 3 2 2 3 3" xfId="23128"/>
    <cellStyle name="Standaard 2 3 2 2 3 3 2" xfId="23129"/>
    <cellStyle name="Standaard 2 3 2 2 3 3 2 2" xfId="23130"/>
    <cellStyle name="Standaard 2 3 2 2 3 3 2 2 2" xfId="23131"/>
    <cellStyle name="Standaard 2 3 2 2 3 3 2 2 2 2" xfId="23132"/>
    <cellStyle name="Standaard 2 3 2 2 3 3 2 2 2 2 2" xfId="23133"/>
    <cellStyle name="Standaard 2 3 2 2 3 3 2 2 2 3" xfId="23134"/>
    <cellStyle name="Standaard 2 3 2 2 3 3 2 2 3" xfId="23135"/>
    <cellStyle name="Standaard 2 3 2 2 3 3 2 2 3 2" xfId="23136"/>
    <cellStyle name="Standaard 2 3 2 2 3 3 2 2 4" xfId="23137"/>
    <cellStyle name="Standaard 2 3 2 2 3 3 2 3" xfId="23138"/>
    <cellStyle name="Standaard 2 3 2 2 3 3 2 3 2" xfId="23139"/>
    <cellStyle name="Standaard 2 3 2 2 3 3 2 3 2 2" xfId="23140"/>
    <cellStyle name="Standaard 2 3 2 2 3 3 2 3 3" xfId="23141"/>
    <cellStyle name="Standaard 2 3 2 2 3 3 2 4" xfId="23142"/>
    <cellStyle name="Standaard 2 3 2 2 3 3 2 4 2" xfId="23143"/>
    <cellStyle name="Standaard 2 3 2 2 3 3 2 5" xfId="23144"/>
    <cellStyle name="Standaard 2 3 2 2 3 3 3" xfId="23145"/>
    <cellStyle name="Standaard 2 3 2 2 3 3 3 2" xfId="23146"/>
    <cellStyle name="Standaard 2 3 2 2 3 3 3 2 2" xfId="23147"/>
    <cellStyle name="Standaard 2 3 2 2 3 3 3 2 2 2" xfId="23148"/>
    <cellStyle name="Standaard 2 3 2 2 3 3 3 2 3" xfId="23149"/>
    <cellStyle name="Standaard 2 3 2 2 3 3 3 3" xfId="23150"/>
    <cellStyle name="Standaard 2 3 2 2 3 3 3 3 2" xfId="23151"/>
    <cellStyle name="Standaard 2 3 2 2 3 3 3 4" xfId="23152"/>
    <cellStyle name="Standaard 2 3 2 2 3 3 4" xfId="23153"/>
    <cellStyle name="Standaard 2 3 2 2 3 3 4 2" xfId="23154"/>
    <cellStyle name="Standaard 2 3 2 2 3 3 4 2 2" xfId="23155"/>
    <cellStyle name="Standaard 2 3 2 2 3 3 4 3" xfId="23156"/>
    <cellStyle name="Standaard 2 3 2 2 3 3 5" xfId="23157"/>
    <cellStyle name="Standaard 2 3 2 2 3 3 5 2" xfId="23158"/>
    <cellStyle name="Standaard 2 3 2 2 3 3 6" xfId="23159"/>
    <cellStyle name="Standaard 2 3 2 2 3 4" xfId="23160"/>
    <cellStyle name="Standaard 2 3 2 2 3 4 2" xfId="23161"/>
    <cellStyle name="Standaard 2 3 2 2 3 4 2 2" xfId="23162"/>
    <cellStyle name="Standaard 2 3 2 2 3 4 2 2 2" xfId="23163"/>
    <cellStyle name="Standaard 2 3 2 2 3 4 2 2 2 2" xfId="23164"/>
    <cellStyle name="Standaard 2 3 2 2 3 4 2 2 3" xfId="23165"/>
    <cellStyle name="Standaard 2 3 2 2 3 4 2 3" xfId="23166"/>
    <cellStyle name="Standaard 2 3 2 2 3 4 2 3 2" xfId="23167"/>
    <cellStyle name="Standaard 2 3 2 2 3 4 2 4" xfId="23168"/>
    <cellStyle name="Standaard 2 3 2 2 3 4 3" xfId="23169"/>
    <cellStyle name="Standaard 2 3 2 2 3 4 3 2" xfId="23170"/>
    <cellStyle name="Standaard 2 3 2 2 3 4 3 2 2" xfId="23171"/>
    <cellStyle name="Standaard 2 3 2 2 3 4 3 3" xfId="23172"/>
    <cellStyle name="Standaard 2 3 2 2 3 4 4" xfId="23173"/>
    <cellStyle name="Standaard 2 3 2 2 3 4 4 2" xfId="23174"/>
    <cellStyle name="Standaard 2 3 2 2 3 4 5" xfId="23175"/>
    <cellStyle name="Standaard 2 3 2 2 3 5" xfId="23176"/>
    <cellStyle name="Standaard 2 3 2 2 3 5 2" xfId="23177"/>
    <cellStyle name="Standaard 2 3 2 2 3 5 2 2" xfId="23178"/>
    <cellStyle name="Standaard 2 3 2 2 3 5 2 2 2" xfId="23179"/>
    <cellStyle name="Standaard 2 3 2 2 3 5 2 3" xfId="23180"/>
    <cellStyle name="Standaard 2 3 2 2 3 5 3" xfId="23181"/>
    <cellStyle name="Standaard 2 3 2 2 3 5 3 2" xfId="23182"/>
    <cellStyle name="Standaard 2 3 2 2 3 5 4" xfId="23183"/>
    <cellStyle name="Standaard 2 3 2 2 3 6" xfId="23184"/>
    <cellStyle name="Standaard 2 3 2 2 3 6 2" xfId="23185"/>
    <cellStyle name="Standaard 2 3 2 2 3 6 2 2" xfId="23186"/>
    <cellStyle name="Standaard 2 3 2 2 3 6 3" xfId="23187"/>
    <cellStyle name="Standaard 2 3 2 2 3 7" xfId="23188"/>
    <cellStyle name="Standaard 2 3 2 2 3 7 2" xfId="23189"/>
    <cellStyle name="Standaard 2 3 2 2 3 8" xfId="23190"/>
    <cellStyle name="Standaard 2 3 2 2 4" xfId="23191"/>
    <cellStyle name="Standaard 2 3 2 2 4 2" xfId="23192"/>
    <cellStyle name="Standaard 2 3 2 2 4 2 2" xfId="23193"/>
    <cellStyle name="Standaard 2 3 2 2 4 2 2 2" xfId="23194"/>
    <cellStyle name="Standaard 2 3 2 2 4 2 2 2 2" xfId="23195"/>
    <cellStyle name="Standaard 2 3 2 2 4 2 2 2 2 2" xfId="23196"/>
    <cellStyle name="Standaard 2 3 2 2 4 2 2 2 2 2 2" xfId="23197"/>
    <cellStyle name="Standaard 2 3 2 2 4 2 2 2 2 3" xfId="23198"/>
    <cellStyle name="Standaard 2 3 2 2 4 2 2 2 3" xfId="23199"/>
    <cellStyle name="Standaard 2 3 2 2 4 2 2 2 3 2" xfId="23200"/>
    <cellStyle name="Standaard 2 3 2 2 4 2 2 2 4" xfId="23201"/>
    <cellStyle name="Standaard 2 3 2 2 4 2 2 3" xfId="23202"/>
    <cellStyle name="Standaard 2 3 2 2 4 2 2 3 2" xfId="23203"/>
    <cellStyle name="Standaard 2 3 2 2 4 2 2 3 2 2" xfId="23204"/>
    <cellStyle name="Standaard 2 3 2 2 4 2 2 3 3" xfId="23205"/>
    <cellStyle name="Standaard 2 3 2 2 4 2 2 4" xfId="23206"/>
    <cellStyle name="Standaard 2 3 2 2 4 2 2 4 2" xfId="23207"/>
    <cellStyle name="Standaard 2 3 2 2 4 2 2 5" xfId="23208"/>
    <cellStyle name="Standaard 2 3 2 2 4 2 3" xfId="23209"/>
    <cellStyle name="Standaard 2 3 2 2 4 2 3 2" xfId="23210"/>
    <cellStyle name="Standaard 2 3 2 2 4 2 3 2 2" xfId="23211"/>
    <cellStyle name="Standaard 2 3 2 2 4 2 3 2 2 2" xfId="23212"/>
    <cellStyle name="Standaard 2 3 2 2 4 2 3 2 3" xfId="23213"/>
    <cellStyle name="Standaard 2 3 2 2 4 2 3 3" xfId="23214"/>
    <cellStyle name="Standaard 2 3 2 2 4 2 3 3 2" xfId="23215"/>
    <cellStyle name="Standaard 2 3 2 2 4 2 3 4" xfId="23216"/>
    <cellStyle name="Standaard 2 3 2 2 4 2 4" xfId="23217"/>
    <cellStyle name="Standaard 2 3 2 2 4 2 4 2" xfId="23218"/>
    <cellStyle name="Standaard 2 3 2 2 4 2 4 2 2" xfId="23219"/>
    <cellStyle name="Standaard 2 3 2 2 4 2 4 3" xfId="23220"/>
    <cellStyle name="Standaard 2 3 2 2 4 2 5" xfId="23221"/>
    <cellStyle name="Standaard 2 3 2 2 4 2 5 2" xfId="23222"/>
    <cellStyle name="Standaard 2 3 2 2 4 2 6" xfId="23223"/>
    <cellStyle name="Standaard 2 3 2 2 4 3" xfId="23224"/>
    <cellStyle name="Standaard 2 3 2 2 4 3 2" xfId="23225"/>
    <cellStyle name="Standaard 2 3 2 2 4 3 2 2" xfId="23226"/>
    <cellStyle name="Standaard 2 3 2 2 4 3 2 2 2" xfId="23227"/>
    <cellStyle name="Standaard 2 3 2 2 4 3 2 2 2 2" xfId="23228"/>
    <cellStyle name="Standaard 2 3 2 2 4 3 2 2 3" xfId="23229"/>
    <cellStyle name="Standaard 2 3 2 2 4 3 2 3" xfId="23230"/>
    <cellStyle name="Standaard 2 3 2 2 4 3 2 3 2" xfId="23231"/>
    <cellStyle name="Standaard 2 3 2 2 4 3 2 4" xfId="23232"/>
    <cellStyle name="Standaard 2 3 2 2 4 3 3" xfId="23233"/>
    <cellStyle name="Standaard 2 3 2 2 4 3 3 2" xfId="23234"/>
    <cellStyle name="Standaard 2 3 2 2 4 3 3 2 2" xfId="23235"/>
    <cellStyle name="Standaard 2 3 2 2 4 3 3 3" xfId="23236"/>
    <cellStyle name="Standaard 2 3 2 2 4 3 4" xfId="23237"/>
    <cellStyle name="Standaard 2 3 2 2 4 3 4 2" xfId="23238"/>
    <cellStyle name="Standaard 2 3 2 2 4 3 5" xfId="23239"/>
    <cellStyle name="Standaard 2 3 2 2 4 4" xfId="23240"/>
    <cellStyle name="Standaard 2 3 2 2 4 4 2" xfId="23241"/>
    <cellStyle name="Standaard 2 3 2 2 4 4 2 2" xfId="23242"/>
    <cellStyle name="Standaard 2 3 2 2 4 4 2 2 2" xfId="23243"/>
    <cellStyle name="Standaard 2 3 2 2 4 4 2 3" xfId="23244"/>
    <cellStyle name="Standaard 2 3 2 2 4 4 3" xfId="23245"/>
    <cellStyle name="Standaard 2 3 2 2 4 4 3 2" xfId="23246"/>
    <cellStyle name="Standaard 2 3 2 2 4 4 4" xfId="23247"/>
    <cellStyle name="Standaard 2 3 2 2 4 5" xfId="23248"/>
    <cellStyle name="Standaard 2 3 2 2 4 5 2" xfId="23249"/>
    <cellStyle name="Standaard 2 3 2 2 4 5 2 2" xfId="23250"/>
    <cellStyle name="Standaard 2 3 2 2 4 5 3" xfId="23251"/>
    <cellStyle name="Standaard 2 3 2 2 4 6" xfId="23252"/>
    <cellStyle name="Standaard 2 3 2 2 4 6 2" xfId="23253"/>
    <cellStyle name="Standaard 2 3 2 2 4 7" xfId="23254"/>
    <cellStyle name="Standaard 2 3 2 2 5" xfId="23255"/>
    <cellStyle name="Standaard 2 3 2 2 5 2" xfId="23256"/>
    <cellStyle name="Standaard 2 3 2 2 5 2 2" xfId="23257"/>
    <cellStyle name="Standaard 2 3 2 2 5 2 2 2" xfId="23258"/>
    <cellStyle name="Standaard 2 3 2 2 5 2 2 2 2" xfId="23259"/>
    <cellStyle name="Standaard 2 3 2 2 5 2 2 2 2 2" xfId="23260"/>
    <cellStyle name="Standaard 2 3 2 2 5 2 2 2 3" xfId="23261"/>
    <cellStyle name="Standaard 2 3 2 2 5 2 2 3" xfId="23262"/>
    <cellStyle name="Standaard 2 3 2 2 5 2 2 3 2" xfId="23263"/>
    <cellStyle name="Standaard 2 3 2 2 5 2 2 4" xfId="23264"/>
    <cellStyle name="Standaard 2 3 2 2 5 2 3" xfId="23265"/>
    <cellStyle name="Standaard 2 3 2 2 5 2 3 2" xfId="23266"/>
    <cellStyle name="Standaard 2 3 2 2 5 2 3 2 2" xfId="23267"/>
    <cellStyle name="Standaard 2 3 2 2 5 2 3 3" xfId="23268"/>
    <cellStyle name="Standaard 2 3 2 2 5 2 4" xfId="23269"/>
    <cellStyle name="Standaard 2 3 2 2 5 2 4 2" xfId="23270"/>
    <cellStyle name="Standaard 2 3 2 2 5 2 5" xfId="23271"/>
    <cellStyle name="Standaard 2 3 2 2 5 3" xfId="23272"/>
    <cellStyle name="Standaard 2 3 2 2 5 3 2" xfId="23273"/>
    <cellStyle name="Standaard 2 3 2 2 5 3 2 2" xfId="23274"/>
    <cellStyle name="Standaard 2 3 2 2 5 3 2 2 2" xfId="23275"/>
    <cellStyle name="Standaard 2 3 2 2 5 3 2 3" xfId="23276"/>
    <cellStyle name="Standaard 2 3 2 2 5 3 3" xfId="23277"/>
    <cellStyle name="Standaard 2 3 2 2 5 3 3 2" xfId="23278"/>
    <cellStyle name="Standaard 2 3 2 2 5 3 4" xfId="23279"/>
    <cellStyle name="Standaard 2 3 2 2 5 4" xfId="23280"/>
    <cellStyle name="Standaard 2 3 2 2 5 4 2" xfId="23281"/>
    <cellStyle name="Standaard 2 3 2 2 5 4 2 2" xfId="23282"/>
    <cellStyle name="Standaard 2 3 2 2 5 4 3" xfId="23283"/>
    <cellStyle name="Standaard 2 3 2 2 5 5" xfId="23284"/>
    <cellStyle name="Standaard 2 3 2 2 5 5 2" xfId="23285"/>
    <cellStyle name="Standaard 2 3 2 2 5 6" xfId="23286"/>
    <cellStyle name="Standaard 2 3 2 2 6" xfId="23287"/>
    <cellStyle name="Standaard 2 3 2 2 6 2" xfId="23288"/>
    <cellStyle name="Standaard 2 3 2 2 6 2 2" xfId="23289"/>
    <cellStyle name="Standaard 2 3 2 2 6 2 2 2" xfId="23290"/>
    <cellStyle name="Standaard 2 3 2 2 6 2 2 2 2" xfId="23291"/>
    <cellStyle name="Standaard 2 3 2 2 6 2 2 3" xfId="23292"/>
    <cellStyle name="Standaard 2 3 2 2 6 2 3" xfId="23293"/>
    <cellStyle name="Standaard 2 3 2 2 6 2 3 2" xfId="23294"/>
    <cellStyle name="Standaard 2 3 2 2 6 2 4" xfId="23295"/>
    <cellStyle name="Standaard 2 3 2 2 6 3" xfId="23296"/>
    <cellStyle name="Standaard 2 3 2 2 6 3 2" xfId="23297"/>
    <cellStyle name="Standaard 2 3 2 2 6 3 2 2" xfId="23298"/>
    <cellStyle name="Standaard 2 3 2 2 6 3 3" xfId="23299"/>
    <cellStyle name="Standaard 2 3 2 2 6 4" xfId="23300"/>
    <cellStyle name="Standaard 2 3 2 2 6 4 2" xfId="23301"/>
    <cellStyle name="Standaard 2 3 2 2 6 5" xfId="23302"/>
    <cellStyle name="Standaard 2 3 2 2 7" xfId="23303"/>
    <cellStyle name="Standaard 2 3 2 2 7 2" xfId="23304"/>
    <cellStyle name="Standaard 2 3 2 2 7 2 2" xfId="23305"/>
    <cellStyle name="Standaard 2 3 2 2 7 2 2 2" xfId="23306"/>
    <cellStyle name="Standaard 2 3 2 2 7 2 3" xfId="23307"/>
    <cellStyle name="Standaard 2 3 2 2 7 3" xfId="23308"/>
    <cellStyle name="Standaard 2 3 2 2 7 3 2" xfId="23309"/>
    <cellStyle name="Standaard 2 3 2 2 7 4" xfId="23310"/>
    <cellStyle name="Standaard 2 3 2 2 8" xfId="23311"/>
    <cellStyle name="Standaard 2 3 2 2 8 2" xfId="23312"/>
    <cellStyle name="Standaard 2 3 2 2 8 2 2" xfId="23313"/>
    <cellStyle name="Standaard 2 3 2 2 8 3" xfId="23314"/>
    <cellStyle name="Standaard 2 3 2 2 9" xfId="23315"/>
    <cellStyle name="Standaard 2 3 2 2 9 2" xfId="23316"/>
    <cellStyle name="Standaard 2 3 2 3" xfId="23317"/>
    <cellStyle name="Standaard 2 3 2 3 10" xfId="23318"/>
    <cellStyle name="Standaard 2 3 2 3 2" xfId="23319"/>
    <cellStyle name="Standaard 2 3 2 3 2 2" xfId="23320"/>
    <cellStyle name="Standaard 2 3 2 3 2 2 2" xfId="23321"/>
    <cellStyle name="Standaard 2 3 2 3 2 2 2 2" xfId="23322"/>
    <cellStyle name="Standaard 2 3 2 3 2 2 2 2 2" xfId="23323"/>
    <cellStyle name="Standaard 2 3 2 3 2 2 2 2 2 2" xfId="23324"/>
    <cellStyle name="Standaard 2 3 2 3 2 2 2 2 2 2 2" xfId="23325"/>
    <cellStyle name="Standaard 2 3 2 3 2 2 2 2 2 2 2 2" xfId="23326"/>
    <cellStyle name="Standaard 2 3 2 3 2 2 2 2 2 2 3" xfId="23327"/>
    <cellStyle name="Standaard 2 3 2 3 2 2 2 2 2 3" xfId="23328"/>
    <cellStyle name="Standaard 2 3 2 3 2 2 2 2 2 3 2" xfId="23329"/>
    <cellStyle name="Standaard 2 3 2 3 2 2 2 2 2 4" xfId="23330"/>
    <cellStyle name="Standaard 2 3 2 3 2 2 2 2 3" xfId="23331"/>
    <cellStyle name="Standaard 2 3 2 3 2 2 2 2 3 2" xfId="23332"/>
    <cellStyle name="Standaard 2 3 2 3 2 2 2 2 3 2 2" xfId="23333"/>
    <cellStyle name="Standaard 2 3 2 3 2 2 2 2 3 3" xfId="23334"/>
    <cellStyle name="Standaard 2 3 2 3 2 2 2 2 4" xfId="23335"/>
    <cellStyle name="Standaard 2 3 2 3 2 2 2 2 4 2" xfId="23336"/>
    <cellStyle name="Standaard 2 3 2 3 2 2 2 2 5" xfId="23337"/>
    <cellStyle name="Standaard 2 3 2 3 2 2 2 3" xfId="23338"/>
    <cellStyle name="Standaard 2 3 2 3 2 2 2 3 2" xfId="23339"/>
    <cellStyle name="Standaard 2 3 2 3 2 2 2 3 2 2" xfId="23340"/>
    <cellStyle name="Standaard 2 3 2 3 2 2 2 3 2 2 2" xfId="23341"/>
    <cellStyle name="Standaard 2 3 2 3 2 2 2 3 2 3" xfId="23342"/>
    <cellStyle name="Standaard 2 3 2 3 2 2 2 3 3" xfId="23343"/>
    <cellStyle name="Standaard 2 3 2 3 2 2 2 3 3 2" xfId="23344"/>
    <cellStyle name="Standaard 2 3 2 3 2 2 2 3 4" xfId="23345"/>
    <cellStyle name="Standaard 2 3 2 3 2 2 2 4" xfId="23346"/>
    <cellStyle name="Standaard 2 3 2 3 2 2 2 4 2" xfId="23347"/>
    <cellStyle name="Standaard 2 3 2 3 2 2 2 4 2 2" xfId="23348"/>
    <cellStyle name="Standaard 2 3 2 3 2 2 2 4 3" xfId="23349"/>
    <cellStyle name="Standaard 2 3 2 3 2 2 2 5" xfId="23350"/>
    <cellStyle name="Standaard 2 3 2 3 2 2 2 5 2" xfId="23351"/>
    <cellStyle name="Standaard 2 3 2 3 2 2 2 6" xfId="23352"/>
    <cellStyle name="Standaard 2 3 2 3 2 2 3" xfId="23353"/>
    <cellStyle name="Standaard 2 3 2 3 2 2 3 2" xfId="23354"/>
    <cellStyle name="Standaard 2 3 2 3 2 2 3 2 2" xfId="23355"/>
    <cellStyle name="Standaard 2 3 2 3 2 2 3 2 2 2" xfId="23356"/>
    <cellStyle name="Standaard 2 3 2 3 2 2 3 2 2 2 2" xfId="23357"/>
    <cellStyle name="Standaard 2 3 2 3 2 2 3 2 2 3" xfId="23358"/>
    <cellStyle name="Standaard 2 3 2 3 2 2 3 2 3" xfId="23359"/>
    <cellStyle name="Standaard 2 3 2 3 2 2 3 2 3 2" xfId="23360"/>
    <cellStyle name="Standaard 2 3 2 3 2 2 3 2 4" xfId="23361"/>
    <cellStyle name="Standaard 2 3 2 3 2 2 3 3" xfId="23362"/>
    <cellStyle name="Standaard 2 3 2 3 2 2 3 3 2" xfId="23363"/>
    <cellStyle name="Standaard 2 3 2 3 2 2 3 3 2 2" xfId="23364"/>
    <cellStyle name="Standaard 2 3 2 3 2 2 3 3 3" xfId="23365"/>
    <cellStyle name="Standaard 2 3 2 3 2 2 3 4" xfId="23366"/>
    <cellStyle name="Standaard 2 3 2 3 2 2 3 4 2" xfId="23367"/>
    <cellStyle name="Standaard 2 3 2 3 2 2 3 5" xfId="23368"/>
    <cellStyle name="Standaard 2 3 2 3 2 2 4" xfId="23369"/>
    <cellStyle name="Standaard 2 3 2 3 2 2 4 2" xfId="23370"/>
    <cellStyle name="Standaard 2 3 2 3 2 2 4 2 2" xfId="23371"/>
    <cellStyle name="Standaard 2 3 2 3 2 2 4 2 2 2" xfId="23372"/>
    <cellStyle name="Standaard 2 3 2 3 2 2 4 2 3" xfId="23373"/>
    <cellStyle name="Standaard 2 3 2 3 2 2 4 3" xfId="23374"/>
    <cellStyle name="Standaard 2 3 2 3 2 2 4 3 2" xfId="23375"/>
    <cellStyle name="Standaard 2 3 2 3 2 2 4 4" xfId="23376"/>
    <cellStyle name="Standaard 2 3 2 3 2 2 5" xfId="23377"/>
    <cellStyle name="Standaard 2 3 2 3 2 2 5 2" xfId="23378"/>
    <cellStyle name="Standaard 2 3 2 3 2 2 5 2 2" xfId="23379"/>
    <cellStyle name="Standaard 2 3 2 3 2 2 5 3" xfId="23380"/>
    <cellStyle name="Standaard 2 3 2 3 2 2 6" xfId="23381"/>
    <cellStyle name="Standaard 2 3 2 3 2 2 6 2" xfId="23382"/>
    <cellStyle name="Standaard 2 3 2 3 2 2 7" xfId="23383"/>
    <cellStyle name="Standaard 2 3 2 3 2 3" xfId="23384"/>
    <cellStyle name="Standaard 2 3 2 3 2 3 2" xfId="23385"/>
    <cellStyle name="Standaard 2 3 2 3 2 3 2 2" xfId="23386"/>
    <cellStyle name="Standaard 2 3 2 3 2 3 2 2 2" xfId="23387"/>
    <cellStyle name="Standaard 2 3 2 3 2 3 2 2 2 2" xfId="23388"/>
    <cellStyle name="Standaard 2 3 2 3 2 3 2 2 2 2 2" xfId="23389"/>
    <cellStyle name="Standaard 2 3 2 3 2 3 2 2 2 3" xfId="23390"/>
    <cellStyle name="Standaard 2 3 2 3 2 3 2 2 3" xfId="23391"/>
    <cellStyle name="Standaard 2 3 2 3 2 3 2 2 3 2" xfId="23392"/>
    <cellStyle name="Standaard 2 3 2 3 2 3 2 2 4" xfId="23393"/>
    <cellStyle name="Standaard 2 3 2 3 2 3 2 3" xfId="23394"/>
    <cellStyle name="Standaard 2 3 2 3 2 3 2 3 2" xfId="23395"/>
    <cellStyle name="Standaard 2 3 2 3 2 3 2 3 2 2" xfId="23396"/>
    <cellStyle name="Standaard 2 3 2 3 2 3 2 3 3" xfId="23397"/>
    <cellStyle name="Standaard 2 3 2 3 2 3 2 4" xfId="23398"/>
    <cellStyle name="Standaard 2 3 2 3 2 3 2 4 2" xfId="23399"/>
    <cellStyle name="Standaard 2 3 2 3 2 3 2 5" xfId="23400"/>
    <cellStyle name="Standaard 2 3 2 3 2 3 3" xfId="23401"/>
    <cellStyle name="Standaard 2 3 2 3 2 3 3 2" xfId="23402"/>
    <cellStyle name="Standaard 2 3 2 3 2 3 3 2 2" xfId="23403"/>
    <cellStyle name="Standaard 2 3 2 3 2 3 3 2 2 2" xfId="23404"/>
    <cellStyle name="Standaard 2 3 2 3 2 3 3 2 3" xfId="23405"/>
    <cellStyle name="Standaard 2 3 2 3 2 3 3 3" xfId="23406"/>
    <cellStyle name="Standaard 2 3 2 3 2 3 3 3 2" xfId="23407"/>
    <cellStyle name="Standaard 2 3 2 3 2 3 3 4" xfId="23408"/>
    <cellStyle name="Standaard 2 3 2 3 2 3 4" xfId="23409"/>
    <cellStyle name="Standaard 2 3 2 3 2 3 4 2" xfId="23410"/>
    <cellStyle name="Standaard 2 3 2 3 2 3 4 2 2" xfId="23411"/>
    <cellStyle name="Standaard 2 3 2 3 2 3 4 3" xfId="23412"/>
    <cellStyle name="Standaard 2 3 2 3 2 3 5" xfId="23413"/>
    <cellStyle name="Standaard 2 3 2 3 2 3 5 2" xfId="23414"/>
    <cellStyle name="Standaard 2 3 2 3 2 3 6" xfId="23415"/>
    <cellStyle name="Standaard 2 3 2 3 2 4" xfId="23416"/>
    <cellStyle name="Standaard 2 3 2 3 2 4 2" xfId="23417"/>
    <cellStyle name="Standaard 2 3 2 3 2 4 2 2" xfId="23418"/>
    <cellStyle name="Standaard 2 3 2 3 2 4 2 2 2" xfId="23419"/>
    <cellStyle name="Standaard 2 3 2 3 2 4 2 2 2 2" xfId="23420"/>
    <cellStyle name="Standaard 2 3 2 3 2 4 2 2 3" xfId="23421"/>
    <cellStyle name="Standaard 2 3 2 3 2 4 2 3" xfId="23422"/>
    <cellStyle name="Standaard 2 3 2 3 2 4 2 3 2" xfId="23423"/>
    <cellStyle name="Standaard 2 3 2 3 2 4 2 4" xfId="23424"/>
    <cellStyle name="Standaard 2 3 2 3 2 4 3" xfId="23425"/>
    <cellStyle name="Standaard 2 3 2 3 2 4 3 2" xfId="23426"/>
    <cellStyle name="Standaard 2 3 2 3 2 4 3 2 2" xfId="23427"/>
    <cellStyle name="Standaard 2 3 2 3 2 4 3 3" xfId="23428"/>
    <cellStyle name="Standaard 2 3 2 3 2 4 4" xfId="23429"/>
    <cellStyle name="Standaard 2 3 2 3 2 4 4 2" xfId="23430"/>
    <cellStyle name="Standaard 2 3 2 3 2 4 5" xfId="23431"/>
    <cellStyle name="Standaard 2 3 2 3 2 5" xfId="23432"/>
    <cellStyle name="Standaard 2 3 2 3 2 5 2" xfId="23433"/>
    <cellStyle name="Standaard 2 3 2 3 2 5 2 2" xfId="23434"/>
    <cellStyle name="Standaard 2 3 2 3 2 5 2 2 2" xfId="23435"/>
    <cellStyle name="Standaard 2 3 2 3 2 5 2 3" xfId="23436"/>
    <cellStyle name="Standaard 2 3 2 3 2 5 3" xfId="23437"/>
    <cellStyle name="Standaard 2 3 2 3 2 5 3 2" xfId="23438"/>
    <cellStyle name="Standaard 2 3 2 3 2 5 4" xfId="23439"/>
    <cellStyle name="Standaard 2 3 2 3 2 6" xfId="23440"/>
    <cellStyle name="Standaard 2 3 2 3 2 6 2" xfId="23441"/>
    <cellStyle name="Standaard 2 3 2 3 2 6 2 2" xfId="23442"/>
    <cellStyle name="Standaard 2 3 2 3 2 6 3" xfId="23443"/>
    <cellStyle name="Standaard 2 3 2 3 2 7" xfId="23444"/>
    <cellStyle name="Standaard 2 3 2 3 2 7 2" xfId="23445"/>
    <cellStyle name="Standaard 2 3 2 3 2 8" xfId="23446"/>
    <cellStyle name="Standaard 2 3 2 3 3" xfId="23447"/>
    <cellStyle name="Standaard 2 3 2 3 3 2" xfId="23448"/>
    <cellStyle name="Standaard 2 3 2 3 3 2 2" xfId="23449"/>
    <cellStyle name="Standaard 2 3 2 3 3 2 2 2" xfId="23450"/>
    <cellStyle name="Standaard 2 3 2 3 3 2 2 2 2" xfId="23451"/>
    <cellStyle name="Standaard 2 3 2 3 3 2 2 2 2 2" xfId="23452"/>
    <cellStyle name="Standaard 2 3 2 3 3 2 2 2 2 2 2" xfId="23453"/>
    <cellStyle name="Standaard 2 3 2 3 3 2 2 2 2 2 2 2" xfId="23454"/>
    <cellStyle name="Standaard 2 3 2 3 3 2 2 2 2 2 3" xfId="23455"/>
    <cellStyle name="Standaard 2 3 2 3 3 2 2 2 2 3" xfId="23456"/>
    <cellStyle name="Standaard 2 3 2 3 3 2 2 2 2 3 2" xfId="23457"/>
    <cellStyle name="Standaard 2 3 2 3 3 2 2 2 2 4" xfId="23458"/>
    <cellStyle name="Standaard 2 3 2 3 3 2 2 2 3" xfId="23459"/>
    <cellStyle name="Standaard 2 3 2 3 3 2 2 2 3 2" xfId="23460"/>
    <cellStyle name="Standaard 2 3 2 3 3 2 2 2 3 2 2" xfId="23461"/>
    <cellStyle name="Standaard 2 3 2 3 3 2 2 2 3 3" xfId="23462"/>
    <cellStyle name="Standaard 2 3 2 3 3 2 2 2 4" xfId="23463"/>
    <cellStyle name="Standaard 2 3 2 3 3 2 2 2 4 2" xfId="23464"/>
    <cellStyle name="Standaard 2 3 2 3 3 2 2 2 5" xfId="23465"/>
    <cellStyle name="Standaard 2 3 2 3 3 2 2 3" xfId="23466"/>
    <cellStyle name="Standaard 2 3 2 3 3 2 2 3 2" xfId="23467"/>
    <cellStyle name="Standaard 2 3 2 3 3 2 2 3 2 2" xfId="23468"/>
    <cellStyle name="Standaard 2 3 2 3 3 2 2 3 2 2 2" xfId="23469"/>
    <cellStyle name="Standaard 2 3 2 3 3 2 2 3 2 3" xfId="23470"/>
    <cellStyle name="Standaard 2 3 2 3 3 2 2 3 3" xfId="23471"/>
    <cellStyle name="Standaard 2 3 2 3 3 2 2 3 3 2" xfId="23472"/>
    <cellStyle name="Standaard 2 3 2 3 3 2 2 3 4" xfId="23473"/>
    <cellStyle name="Standaard 2 3 2 3 3 2 2 4" xfId="23474"/>
    <cellStyle name="Standaard 2 3 2 3 3 2 2 4 2" xfId="23475"/>
    <cellStyle name="Standaard 2 3 2 3 3 2 2 4 2 2" xfId="23476"/>
    <cellStyle name="Standaard 2 3 2 3 3 2 2 4 3" xfId="23477"/>
    <cellStyle name="Standaard 2 3 2 3 3 2 2 5" xfId="23478"/>
    <cellStyle name="Standaard 2 3 2 3 3 2 2 5 2" xfId="23479"/>
    <cellStyle name="Standaard 2 3 2 3 3 2 2 6" xfId="23480"/>
    <cellStyle name="Standaard 2 3 2 3 3 2 3" xfId="23481"/>
    <cellStyle name="Standaard 2 3 2 3 3 2 3 2" xfId="23482"/>
    <cellStyle name="Standaard 2 3 2 3 3 2 3 2 2" xfId="23483"/>
    <cellStyle name="Standaard 2 3 2 3 3 2 3 2 2 2" xfId="23484"/>
    <cellStyle name="Standaard 2 3 2 3 3 2 3 2 2 2 2" xfId="23485"/>
    <cellStyle name="Standaard 2 3 2 3 3 2 3 2 2 3" xfId="23486"/>
    <cellStyle name="Standaard 2 3 2 3 3 2 3 2 3" xfId="23487"/>
    <cellStyle name="Standaard 2 3 2 3 3 2 3 2 3 2" xfId="23488"/>
    <cellStyle name="Standaard 2 3 2 3 3 2 3 2 4" xfId="23489"/>
    <cellStyle name="Standaard 2 3 2 3 3 2 3 3" xfId="23490"/>
    <cellStyle name="Standaard 2 3 2 3 3 2 3 3 2" xfId="23491"/>
    <cellStyle name="Standaard 2 3 2 3 3 2 3 3 2 2" xfId="23492"/>
    <cellStyle name="Standaard 2 3 2 3 3 2 3 3 3" xfId="23493"/>
    <cellStyle name="Standaard 2 3 2 3 3 2 3 4" xfId="23494"/>
    <cellStyle name="Standaard 2 3 2 3 3 2 3 4 2" xfId="23495"/>
    <cellStyle name="Standaard 2 3 2 3 3 2 3 5" xfId="23496"/>
    <cellStyle name="Standaard 2 3 2 3 3 2 4" xfId="23497"/>
    <cellStyle name="Standaard 2 3 2 3 3 2 4 2" xfId="23498"/>
    <cellStyle name="Standaard 2 3 2 3 3 2 4 2 2" xfId="23499"/>
    <cellStyle name="Standaard 2 3 2 3 3 2 4 2 2 2" xfId="23500"/>
    <cellStyle name="Standaard 2 3 2 3 3 2 4 2 3" xfId="23501"/>
    <cellStyle name="Standaard 2 3 2 3 3 2 4 3" xfId="23502"/>
    <cellStyle name="Standaard 2 3 2 3 3 2 4 3 2" xfId="23503"/>
    <cellStyle name="Standaard 2 3 2 3 3 2 4 4" xfId="23504"/>
    <cellStyle name="Standaard 2 3 2 3 3 2 5" xfId="23505"/>
    <cellStyle name="Standaard 2 3 2 3 3 2 5 2" xfId="23506"/>
    <cellStyle name="Standaard 2 3 2 3 3 2 5 2 2" xfId="23507"/>
    <cellStyle name="Standaard 2 3 2 3 3 2 5 3" xfId="23508"/>
    <cellStyle name="Standaard 2 3 2 3 3 2 6" xfId="23509"/>
    <cellStyle name="Standaard 2 3 2 3 3 2 6 2" xfId="23510"/>
    <cellStyle name="Standaard 2 3 2 3 3 2 7" xfId="23511"/>
    <cellStyle name="Standaard 2 3 2 3 3 3" xfId="23512"/>
    <cellStyle name="Standaard 2 3 2 3 3 3 2" xfId="23513"/>
    <cellStyle name="Standaard 2 3 2 3 3 3 2 2" xfId="23514"/>
    <cellStyle name="Standaard 2 3 2 3 3 3 2 2 2" xfId="23515"/>
    <cellStyle name="Standaard 2 3 2 3 3 3 2 2 2 2" xfId="23516"/>
    <cellStyle name="Standaard 2 3 2 3 3 3 2 2 2 2 2" xfId="23517"/>
    <cellStyle name="Standaard 2 3 2 3 3 3 2 2 2 3" xfId="23518"/>
    <cellStyle name="Standaard 2 3 2 3 3 3 2 2 3" xfId="23519"/>
    <cellStyle name="Standaard 2 3 2 3 3 3 2 2 3 2" xfId="23520"/>
    <cellStyle name="Standaard 2 3 2 3 3 3 2 2 4" xfId="23521"/>
    <cellStyle name="Standaard 2 3 2 3 3 3 2 3" xfId="23522"/>
    <cellStyle name="Standaard 2 3 2 3 3 3 2 3 2" xfId="23523"/>
    <cellStyle name="Standaard 2 3 2 3 3 3 2 3 2 2" xfId="23524"/>
    <cellStyle name="Standaard 2 3 2 3 3 3 2 3 3" xfId="23525"/>
    <cellStyle name="Standaard 2 3 2 3 3 3 2 4" xfId="23526"/>
    <cellStyle name="Standaard 2 3 2 3 3 3 2 4 2" xfId="23527"/>
    <cellStyle name="Standaard 2 3 2 3 3 3 2 5" xfId="23528"/>
    <cellStyle name="Standaard 2 3 2 3 3 3 3" xfId="23529"/>
    <cellStyle name="Standaard 2 3 2 3 3 3 3 2" xfId="23530"/>
    <cellStyle name="Standaard 2 3 2 3 3 3 3 2 2" xfId="23531"/>
    <cellStyle name="Standaard 2 3 2 3 3 3 3 2 2 2" xfId="23532"/>
    <cellStyle name="Standaard 2 3 2 3 3 3 3 2 3" xfId="23533"/>
    <cellStyle name="Standaard 2 3 2 3 3 3 3 3" xfId="23534"/>
    <cellStyle name="Standaard 2 3 2 3 3 3 3 3 2" xfId="23535"/>
    <cellStyle name="Standaard 2 3 2 3 3 3 3 4" xfId="23536"/>
    <cellStyle name="Standaard 2 3 2 3 3 3 4" xfId="23537"/>
    <cellStyle name="Standaard 2 3 2 3 3 3 4 2" xfId="23538"/>
    <cellStyle name="Standaard 2 3 2 3 3 3 4 2 2" xfId="23539"/>
    <cellStyle name="Standaard 2 3 2 3 3 3 4 3" xfId="23540"/>
    <cellStyle name="Standaard 2 3 2 3 3 3 5" xfId="23541"/>
    <cellStyle name="Standaard 2 3 2 3 3 3 5 2" xfId="23542"/>
    <cellStyle name="Standaard 2 3 2 3 3 3 6" xfId="23543"/>
    <cellStyle name="Standaard 2 3 2 3 3 4" xfId="23544"/>
    <cellStyle name="Standaard 2 3 2 3 3 4 2" xfId="23545"/>
    <cellStyle name="Standaard 2 3 2 3 3 4 2 2" xfId="23546"/>
    <cellStyle name="Standaard 2 3 2 3 3 4 2 2 2" xfId="23547"/>
    <cellStyle name="Standaard 2 3 2 3 3 4 2 2 2 2" xfId="23548"/>
    <cellStyle name="Standaard 2 3 2 3 3 4 2 2 3" xfId="23549"/>
    <cellStyle name="Standaard 2 3 2 3 3 4 2 3" xfId="23550"/>
    <cellStyle name="Standaard 2 3 2 3 3 4 2 3 2" xfId="23551"/>
    <cellStyle name="Standaard 2 3 2 3 3 4 2 4" xfId="23552"/>
    <cellStyle name="Standaard 2 3 2 3 3 4 3" xfId="23553"/>
    <cellStyle name="Standaard 2 3 2 3 3 4 3 2" xfId="23554"/>
    <cellStyle name="Standaard 2 3 2 3 3 4 3 2 2" xfId="23555"/>
    <cellStyle name="Standaard 2 3 2 3 3 4 3 3" xfId="23556"/>
    <cellStyle name="Standaard 2 3 2 3 3 4 4" xfId="23557"/>
    <cellStyle name="Standaard 2 3 2 3 3 4 4 2" xfId="23558"/>
    <cellStyle name="Standaard 2 3 2 3 3 4 5" xfId="23559"/>
    <cellStyle name="Standaard 2 3 2 3 3 5" xfId="23560"/>
    <cellStyle name="Standaard 2 3 2 3 3 5 2" xfId="23561"/>
    <cellStyle name="Standaard 2 3 2 3 3 5 2 2" xfId="23562"/>
    <cellStyle name="Standaard 2 3 2 3 3 5 2 2 2" xfId="23563"/>
    <cellStyle name="Standaard 2 3 2 3 3 5 2 3" xfId="23564"/>
    <cellStyle name="Standaard 2 3 2 3 3 5 3" xfId="23565"/>
    <cellStyle name="Standaard 2 3 2 3 3 5 3 2" xfId="23566"/>
    <cellStyle name="Standaard 2 3 2 3 3 5 4" xfId="23567"/>
    <cellStyle name="Standaard 2 3 2 3 3 6" xfId="23568"/>
    <cellStyle name="Standaard 2 3 2 3 3 6 2" xfId="23569"/>
    <cellStyle name="Standaard 2 3 2 3 3 6 2 2" xfId="23570"/>
    <cellStyle name="Standaard 2 3 2 3 3 6 3" xfId="23571"/>
    <cellStyle name="Standaard 2 3 2 3 3 7" xfId="23572"/>
    <cellStyle name="Standaard 2 3 2 3 3 7 2" xfId="23573"/>
    <cellStyle name="Standaard 2 3 2 3 3 8" xfId="23574"/>
    <cellStyle name="Standaard 2 3 2 3 4" xfId="23575"/>
    <cellStyle name="Standaard 2 3 2 3 4 2" xfId="23576"/>
    <cellStyle name="Standaard 2 3 2 3 4 2 2" xfId="23577"/>
    <cellStyle name="Standaard 2 3 2 3 4 2 2 2" xfId="23578"/>
    <cellStyle name="Standaard 2 3 2 3 4 2 2 2 2" xfId="23579"/>
    <cellStyle name="Standaard 2 3 2 3 4 2 2 2 2 2" xfId="23580"/>
    <cellStyle name="Standaard 2 3 2 3 4 2 2 2 2 2 2" xfId="23581"/>
    <cellStyle name="Standaard 2 3 2 3 4 2 2 2 2 3" xfId="23582"/>
    <cellStyle name="Standaard 2 3 2 3 4 2 2 2 3" xfId="23583"/>
    <cellStyle name="Standaard 2 3 2 3 4 2 2 2 3 2" xfId="23584"/>
    <cellStyle name="Standaard 2 3 2 3 4 2 2 2 4" xfId="23585"/>
    <cellStyle name="Standaard 2 3 2 3 4 2 2 3" xfId="23586"/>
    <cellStyle name="Standaard 2 3 2 3 4 2 2 3 2" xfId="23587"/>
    <cellStyle name="Standaard 2 3 2 3 4 2 2 3 2 2" xfId="23588"/>
    <cellStyle name="Standaard 2 3 2 3 4 2 2 3 3" xfId="23589"/>
    <cellStyle name="Standaard 2 3 2 3 4 2 2 4" xfId="23590"/>
    <cellStyle name="Standaard 2 3 2 3 4 2 2 4 2" xfId="23591"/>
    <cellStyle name="Standaard 2 3 2 3 4 2 2 5" xfId="23592"/>
    <cellStyle name="Standaard 2 3 2 3 4 2 3" xfId="23593"/>
    <cellStyle name="Standaard 2 3 2 3 4 2 3 2" xfId="23594"/>
    <cellStyle name="Standaard 2 3 2 3 4 2 3 2 2" xfId="23595"/>
    <cellStyle name="Standaard 2 3 2 3 4 2 3 2 2 2" xfId="23596"/>
    <cellStyle name="Standaard 2 3 2 3 4 2 3 2 3" xfId="23597"/>
    <cellStyle name="Standaard 2 3 2 3 4 2 3 3" xfId="23598"/>
    <cellStyle name="Standaard 2 3 2 3 4 2 3 3 2" xfId="23599"/>
    <cellStyle name="Standaard 2 3 2 3 4 2 3 4" xfId="23600"/>
    <cellStyle name="Standaard 2 3 2 3 4 2 4" xfId="23601"/>
    <cellStyle name="Standaard 2 3 2 3 4 2 4 2" xfId="23602"/>
    <cellStyle name="Standaard 2 3 2 3 4 2 4 2 2" xfId="23603"/>
    <cellStyle name="Standaard 2 3 2 3 4 2 4 3" xfId="23604"/>
    <cellStyle name="Standaard 2 3 2 3 4 2 5" xfId="23605"/>
    <cellStyle name="Standaard 2 3 2 3 4 2 5 2" xfId="23606"/>
    <cellStyle name="Standaard 2 3 2 3 4 2 6" xfId="23607"/>
    <cellStyle name="Standaard 2 3 2 3 4 3" xfId="23608"/>
    <cellStyle name="Standaard 2 3 2 3 4 3 2" xfId="23609"/>
    <cellStyle name="Standaard 2 3 2 3 4 3 2 2" xfId="23610"/>
    <cellStyle name="Standaard 2 3 2 3 4 3 2 2 2" xfId="23611"/>
    <cellStyle name="Standaard 2 3 2 3 4 3 2 2 2 2" xfId="23612"/>
    <cellStyle name="Standaard 2 3 2 3 4 3 2 2 3" xfId="23613"/>
    <cellStyle name="Standaard 2 3 2 3 4 3 2 3" xfId="23614"/>
    <cellStyle name="Standaard 2 3 2 3 4 3 2 3 2" xfId="23615"/>
    <cellStyle name="Standaard 2 3 2 3 4 3 2 4" xfId="23616"/>
    <cellStyle name="Standaard 2 3 2 3 4 3 3" xfId="23617"/>
    <cellStyle name="Standaard 2 3 2 3 4 3 3 2" xfId="23618"/>
    <cellStyle name="Standaard 2 3 2 3 4 3 3 2 2" xfId="23619"/>
    <cellStyle name="Standaard 2 3 2 3 4 3 3 3" xfId="23620"/>
    <cellStyle name="Standaard 2 3 2 3 4 3 4" xfId="23621"/>
    <cellStyle name="Standaard 2 3 2 3 4 3 4 2" xfId="23622"/>
    <cellStyle name="Standaard 2 3 2 3 4 3 5" xfId="23623"/>
    <cellStyle name="Standaard 2 3 2 3 4 4" xfId="23624"/>
    <cellStyle name="Standaard 2 3 2 3 4 4 2" xfId="23625"/>
    <cellStyle name="Standaard 2 3 2 3 4 4 2 2" xfId="23626"/>
    <cellStyle name="Standaard 2 3 2 3 4 4 2 2 2" xfId="23627"/>
    <cellStyle name="Standaard 2 3 2 3 4 4 2 3" xfId="23628"/>
    <cellStyle name="Standaard 2 3 2 3 4 4 3" xfId="23629"/>
    <cellStyle name="Standaard 2 3 2 3 4 4 3 2" xfId="23630"/>
    <cellStyle name="Standaard 2 3 2 3 4 4 4" xfId="23631"/>
    <cellStyle name="Standaard 2 3 2 3 4 5" xfId="23632"/>
    <cellStyle name="Standaard 2 3 2 3 4 5 2" xfId="23633"/>
    <cellStyle name="Standaard 2 3 2 3 4 5 2 2" xfId="23634"/>
    <cellStyle name="Standaard 2 3 2 3 4 5 3" xfId="23635"/>
    <cellStyle name="Standaard 2 3 2 3 4 6" xfId="23636"/>
    <cellStyle name="Standaard 2 3 2 3 4 6 2" xfId="23637"/>
    <cellStyle name="Standaard 2 3 2 3 4 7" xfId="23638"/>
    <cellStyle name="Standaard 2 3 2 3 5" xfId="23639"/>
    <cellStyle name="Standaard 2 3 2 3 5 2" xfId="23640"/>
    <cellStyle name="Standaard 2 3 2 3 5 2 2" xfId="23641"/>
    <cellStyle name="Standaard 2 3 2 3 5 2 2 2" xfId="23642"/>
    <cellStyle name="Standaard 2 3 2 3 5 2 2 2 2" xfId="23643"/>
    <cellStyle name="Standaard 2 3 2 3 5 2 2 2 2 2" xfId="23644"/>
    <cellStyle name="Standaard 2 3 2 3 5 2 2 2 3" xfId="23645"/>
    <cellStyle name="Standaard 2 3 2 3 5 2 2 3" xfId="23646"/>
    <cellStyle name="Standaard 2 3 2 3 5 2 2 3 2" xfId="23647"/>
    <cellStyle name="Standaard 2 3 2 3 5 2 2 4" xfId="23648"/>
    <cellStyle name="Standaard 2 3 2 3 5 2 3" xfId="23649"/>
    <cellStyle name="Standaard 2 3 2 3 5 2 3 2" xfId="23650"/>
    <cellStyle name="Standaard 2 3 2 3 5 2 3 2 2" xfId="23651"/>
    <cellStyle name="Standaard 2 3 2 3 5 2 3 3" xfId="23652"/>
    <cellStyle name="Standaard 2 3 2 3 5 2 4" xfId="23653"/>
    <cellStyle name="Standaard 2 3 2 3 5 2 4 2" xfId="23654"/>
    <cellStyle name="Standaard 2 3 2 3 5 2 5" xfId="23655"/>
    <cellStyle name="Standaard 2 3 2 3 5 3" xfId="23656"/>
    <cellStyle name="Standaard 2 3 2 3 5 3 2" xfId="23657"/>
    <cellStyle name="Standaard 2 3 2 3 5 3 2 2" xfId="23658"/>
    <cellStyle name="Standaard 2 3 2 3 5 3 2 2 2" xfId="23659"/>
    <cellStyle name="Standaard 2 3 2 3 5 3 2 3" xfId="23660"/>
    <cellStyle name="Standaard 2 3 2 3 5 3 3" xfId="23661"/>
    <cellStyle name="Standaard 2 3 2 3 5 3 3 2" xfId="23662"/>
    <cellStyle name="Standaard 2 3 2 3 5 3 4" xfId="23663"/>
    <cellStyle name="Standaard 2 3 2 3 5 4" xfId="23664"/>
    <cellStyle name="Standaard 2 3 2 3 5 4 2" xfId="23665"/>
    <cellStyle name="Standaard 2 3 2 3 5 4 2 2" xfId="23666"/>
    <cellStyle name="Standaard 2 3 2 3 5 4 3" xfId="23667"/>
    <cellStyle name="Standaard 2 3 2 3 5 5" xfId="23668"/>
    <cellStyle name="Standaard 2 3 2 3 5 5 2" xfId="23669"/>
    <cellStyle name="Standaard 2 3 2 3 5 6" xfId="23670"/>
    <cellStyle name="Standaard 2 3 2 3 6" xfId="23671"/>
    <cellStyle name="Standaard 2 3 2 3 6 2" xfId="23672"/>
    <cellStyle name="Standaard 2 3 2 3 6 2 2" xfId="23673"/>
    <cellStyle name="Standaard 2 3 2 3 6 2 2 2" xfId="23674"/>
    <cellStyle name="Standaard 2 3 2 3 6 2 2 2 2" xfId="23675"/>
    <cellStyle name="Standaard 2 3 2 3 6 2 2 3" xfId="23676"/>
    <cellStyle name="Standaard 2 3 2 3 6 2 3" xfId="23677"/>
    <cellStyle name="Standaard 2 3 2 3 6 2 3 2" xfId="23678"/>
    <cellStyle name="Standaard 2 3 2 3 6 2 4" xfId="23679"/>
    <cellStyle name="Standaard 2 3 2 3 6 3" xfId="23680"/>
    <cellStyle name="Standaard 2 3 2 3 6 3 2" xfId="23681"/>
    <cellStyle name="Standaard 2 3 2 3 6 3 2 2" xfId="23682"/>
    <cellStyle name="Standaard 2 3 2 3 6 3 3" xfId="23683"/>
    <cellStyle name="Standaard 2 3 2 3 6 4" xfId="23684"/>
    <cellStyle name="Standaard 2 3 2 3 6 4 2" xfId="23685"/>
    <cellStyle name="Standaard 2 3 2 3 6 5" xfId="23686"/>
    <cellStyle name="Standaard 2 3 2 3 7" xfId="23687"/>
    <cellStyle name="Standaard 2 3 2 3 7 2" xfId="23688"/>
    <cellStyle name="Standaard 2 3 2 3 7 2 2" xfId="23689"/>
    <cellStyle name="Standaard 2 3 2 3 7 2 2 2" xfId="23690"/>
    <cellStyle name="Standaard 2 3 2 3 7 2 3" xfId="23691"/>
    <cellStyle name="Standaard 2 3 2 3 7 3" xfId="23692"/>
    <cellStyle name="Standaard 2 3 2 3 7 3 2" xfId="23693"/>
    <cellStyle name="Standaard 2 3 2 3 7 4" xfId="23694"/>
    <cellStyle name="Standaard 2 3 2 3 8" xfId="23695"/>
    <cellStyle name="Standaard 2 3 2 3 8 2" xfId="23696"/>
    <cellStyle name="Standaard 2 3 2 3 8 2 2" xfId="23697"/>
    <cellStyle name="Standaard 2 3 2 3 8 3" xfId="23698"/>
    <cellStyle name="Standaard 2 3 2 3 9" xfId="23699"/>
    <cellStyle name="Standaard 2 3 2 3 9 2" xfId="23700"/>
    <cellStyle name="Standaard 2 3 2 4" xfId="23701"/>
    <cellStyle name="Standaard 2 3 2 4 2" xfId="23702"/>
    <cellStyle name="Standaard 2 3 2 4 2 2" xfId="23703"/>
    <cellStyle name="Standaard 2 3 2 4 2 2 2" xfId="23704"/>
    <cellStyle name="Standaard 2 3 2 4 2 2 2 2" xfId="23705"/>
    <cellStyle name="Standaard 2 3 2 4 2 2 2 2 2" xfId="23706"/>
    <cellStyle name="Standaard 2 3 2 4 2 2 2 2 2 2" xfId="23707"/>
    <cellStyle name="Standaard 2 3 2 4 2 2 2 2 2 2 2" xfId="23708"/>
    <cellStyle name="Standaard 2 3 2 4 2 2 2 2 2 3" xfId="23709"/>
    <cellStyle name="Standaard 2 3 2 4 2 2 2 2 3" xfId="23710"/>
    <cellStyle name="Standaard 2 3 2 4 2 2 2 2 3 2" xfId="23711"/>
    <cellStyle name="Standaard 2 3 2 4 2 2 2 2 4" xfId="23712"/>
    <cellStyle name="Standaard 2 3 2 4 2 2 2 3" xfId="23713"/>
    <cellStyle name="Standaard 2 3 2 4 2 2 2 3 2" xfId="23714"/>
    <cellStyle name="Standaard 2 3 2 4 2 2 2 3 2 2" xfId="23715"/>
    <cellStyle name="Standaard 2 3 2 4 2 2 2 3 3" xfId="23716"/>
    <cellStyle name="Standaard 2 3 2 4 2 2 2 4" xfId="23717"/>
    <cellStyle name="Standaard 2 3 2 4 2 2 2 4 2" xfId="23718"/>
    <cellStyle name="Standaard 2 3 2 4 2 2 2 5" xfId="23719"/>
    <cellStyle name="Standaard 2 3 2 4 2 2 3" xfId="23720"/>
    <cellStyle name="Standaard 2 3 2 4 2 2 3 2" xfId="23721"/>
    <cellStyle name="Standaard 2 3 2 4 2 2 3 2 2" xfId="23722"/>
    <cellStyle name="Standaard 2 3 2 4 2 2 3 2 2 2" xfId="23723"/>
    <cellStyle name="Standaard 2 3 2 4 2 2 3 2 3" xfId="23724"/>
    <cellStyle name="Standaard 2 3 2 4 2 2 3 3" xfId="23725"/>
    <cellStyle name="Standaard 2 3 2 4 2 2 3 3 2" xfId="23726"/>
    <cellStyle name="Standaard 2 3 2 4 2 2 3 4" xfId="23727"/>
    <cellStyle name="Standaard 2 3 2 4 2 2 4" xfId="23728"/>
    <cellStyle name="Standaard 2 3 2 4 2 2 4 2" xfId="23729"/>
    <cellStyle name="Standaard 2 3 2 4 2 2 4 2 2" xfId="23730"/>
    <cellStyle name="Standaard 2 3 2 4 2 2 4 3" xfId="23731"/>
    <cellStyle name="Standaard 2 3 2 4 2 2 5" xfId="23732"/>
    <cellStyle name="Standaard 2 3 2 4 2 2 5 2" xfId="23733"/>
    <cellStyle name="Standaard 2 3 2 4 2 2 6" xfId="23734"/>
    <cellStyle name="Standaard 2 3 2 4 2 3" xfId="23735"/>
    <cellStyle name="Standaard 2 3 2 4 2 3 2" xfId="23736"/>
    <cellStyle name="Standaard 2 3 2 4 2 3 2 2" xfId="23737"/>
    <cellStyle name="Standaard 2 3 2 4 2 3 2 2 2" xfId="23738"/>
    <cellStyle name="Standaard 2 3 2 4 2 3 2 2 2 2" xfId="23739"/>
    <cellStyle name="Standaard 2 3 2 4 2 3 2 2 3" xfId="23740"/>
    <cellStyle name="Standaard 2 3 2 4 2 3 2 3" xfId="23741"/>
    <cellStyle name="Standaard 2 3 2 4 2 3 2 3 2" xfId="23742"/>
    <cellStyle name="Standaard 2 3 2 4 2 3 2 4" xfId="23743"/>
    <cellStyle name="Standaard 2 3 2 4 2 3 3" xfId="23744"/>
    <cellStyle name="Standaard 2 3 2 4 2 3 3 2" xfId="23745"/>
    <cellStyle name="Standaard 2 3 2 4 2 3 3 2 2" xfId="23746"/>
    <cellStyle name="Standaard 2 3 2 4 2 3 3 3" xfId="23747"/>
    <cellStyle name="Standaard 2 3 2 4 2 3 4" xfId="23748"/>
    <cellStyle name="Standaard 2 3 2 4 2 3 4 2" xfId="23749"/>
    <cellStyle name="Standaard 2 3 2 4 2 3 5" xfId="23750"/>
    <cellStyle name="Standaard 2 3 2 4 2 4" xfId="23751"/>
    <cellStyle name="Standaard 2 3 2 4 2 4 2" xfId="23752"/>
    <cellStyle name="Standaard 2 3 2 4 2 4 2 2" xfId="23753"/>
    <cellStyle name="Standaard 2 3 2 4 2 4 2 2 2" xfId="23754"/>
    <cellStyle name="Standaard 2 3 2 4 2 4 2 3" xfId="23755"/>
    <cellStyle name="Standaard 2 3 2 4 2 4 3" xfId="23756"/>
    <cellStyle name="Standaard 2 3 2 4 2 4 3 2" xfId="23757"/>
    <cellStyle name="Standaard 2 3 2 4 2 4 4" xfId="23758"/>
    <cellStyle name="Standaard 2 3 2 4 2 5" xfId="23759"/>
    <cellStyle name="Standaard 2 3 2 4 2 5 2" xfId="23760"/>
    <cellStyle name="Standaard 2 3 2 4 2 5 2 2" xfId="23761"/>
    <cellStyle name="Standaard 2 3 2 4 2 5 3" xfId="23762"/>
    <cellStyle name="Standaard 2 3 2 4 2 6" xfId="23763"/>
    <cellStyle name="Standaard 2 3 2 4 2 6 2" xfId="23764"/>
    <cellStyle name="Standaard 2 3 2 4 2 7" xfId="23765"/>
    <cellStyle name="Standaard 2 3 2 4 3" xfId="23766"/>
    <cellStyle name="Standaard 2 3 2 4 3 2" xfId="23767"/>
    <cellStyle name="Standaard 2 3 2 4 3 2 2" xfId="23768"/>
    <cellStyle name="Standaard 2 3 2 4 3 2 2 2" xfId="23769"/>
    <cellStyle name="Standaard 2 3 2 4 3 2 2 2 2" xfId="23770"/>
    <cellStyle name="Standaard 2 3 2 4 3 2 2 2 2 2" xfId="23771"/>
    <cellStyle name="Standaard 2 3 2 4 3 2 2 2 3" xfId="23772"/>
    <cellStyle name="Standaard 2 3 2 4 3 2 2 3" xfId="23773"/>
    <cellStyle name="Standaard 2 3 2 4 3 2 2 3 2" xfId="23774"/>
    <cellStyle name="Standaard 2 3 2 4 3 2 2 4" xfId="23775"/>
    <cellStyle name="Standaard 2 3 2 4 3 2 3" xfId="23776"/>
    <cellStyle name="Standaard 2 3 2 4 3 2 3 2" xfId="23777"/>
    <cellStyle name="Standaard 2 3 2 4 3 2 3 2 2" xfId="23778"/>
    <cellStyle name="Standaard 2 3 2 4 3 2 3 3" xfId="23779"/>
    <cellStyle name="Standaard 2 3 2 4 3 2 4" xfId="23780"/>
    <cellStyle name="Standaard 2 3 2 4 3 2 4 2" xfId="23781"/>
    <cellStyle name="Standaard 2 3 2 4 3 2 5" xfId="23782"/>
    <cellStyle name="Standaard 2 3 2 4 3 3" xfId="23783"/>
    <cellStyle name="Standaard 2 3 2 4 3 3 2" xfId="23784"/>
    <cellStyle name="Standaard 2 3 2 4 3 3 2 2" xfId="23785"/>
    <cellStyle name="Standaard 2 3 2 4 3 3 2 2 2" xfId="23786"/>
    <cellStyle name="Standaard 2 3 2 4 3 3 2 3" xfId="23787"/>
    <cellStyle name="Standaard 2 3 2 4 3 3 3" xfId="23788"/>
    <cellStyle name="Standaard 2 3 2 4 3 3 3 2" xfId="23789"/>
    <cellStyle name="Standaard 2 3 2 4 3 3 4" xfId="23790"/>
    <cellStyle name="Standaard 2 3 2 4 3 4" xfId="23791"/>
    <cellStyle name="Standaard 2 3 2 4 3 4 2" xfId="23792"/>
    <cellStyle name="Standaard 2 3 2 4 3 4 2 2" xfId="23793"/>
    <cellStyle name="Standaard 2 3 2 4 3 4 3" xfId="23794"/>
    <cellStyle name="Standaard 2 3 2 4 3 5" xfId="23795"/>
    <cellStyle name="Standaard 2 3 2 4 3 5 2" xfId="23796"/>
    <cellStyle name="Standaard 2 3 2 4 3 6" xfId="23797"/>
    <cellStyle name="Standaard 2 3 2 4 4" xfId="23798"/>
    <cellStyle name="Standaard 2 3 2 4 4 2" xfId="23799"/>
    <cellStyle name="Standaard 2 3 2 4 4 2 2" xfId="23800"/>
    <cellStyle name="Standaard 2 3 2 4 4 2 2 2" xfId="23801"/>
    <cellStyle name="Standaard 2 3 2 4 4 2 2 2 2" xfId="23802"/>
    <cellStyle name="Standaard 2 3 2 4 4 2 2 3" xfId="23803"/>
    <cellStyle name="Standaard 2 3 2 4 4 2 3" xfId="23804"/>
    <cellStyle name="Standaard 2 3 2 4 4 2 3 2" xfId="23805"/>
    <cellStyle name="Standaard 2 3 2 4 4 2 4" xfId="23806"/>
    <cellStyle name="Standaard 2 3 2 4 4 3" xfId="23807"/>
    <cellStyle name="Standaard 2 3 2 4 4 3 2" xfId="23808"/>
    <cellStyle name="Standaard 2 3 2 4 4 3 2 2" xfId="23809"/>
    <cellStyle name="Standaard 2 3 2 4 4 3 3" xfId="23810"/>
    <cellStyle name="Standaard 2 3 2 4 4 4" xfId="23811"/>
    <cellStyle name="Standaard 2 3 2 4 4 4 2" xfId="23812"/>
    <cellStyle name="Standaard 2 3 2 4 4 5" xfId="23813"/>
    <cellStyle name="Standaard 2 3 2 4 5" xfId="23814"/>
    <cellStyle name="Standaard 2 3 2 4 5 2" xfId="23815"/>
    <cellStyle name="Standaard 2 3 2 4 5 2 2" xfId="23816"/>
    <cellStyle name="Standaard 2 3 2 4 5 2 2 2" xfId="23817"/>
    <cellStyle name="Standaard 2 3 2 4 5 2 3" xfId="23818"/>
    <cellStyle name="Standaard 2 3 2 4 5 3" xfId="23819"/>
    <cellStyle name="Standaard 2 3 2 4 5 3 2" xfId="23820"/>
    <cellStyle name="Standaard 2 3 2 4 5 4" xfId="23821"/>
    <cellStyle name="Standaard 2 3 2 4 6" xfId="23822"/>
    <cellStyle name="Standaard 2 3 2 4 6 2" xfId="23823"/>
    <cellStyle name="Standaard 2 3 2 4 6 2 2" xfId="23824"/>
    <cellStyle name="Standaard 2 3 2 4 6 3" xfId="23825"/>
    <cellStyle name="Standaard 2 3 2 4 7" xfId="23826"/>
    <cellStyle name="Standaard 2 3 2 4 7 2" xfId="23827"/>
    <cellStyle name="Standaard 2 3 2 4 8" xfId="23828"/>
    <cellStyle name="Standaard 2 3 2 5" xfId="23829"/>
    <cellStyle name="Standaard 2 3 2 5 2" xfId="23830"/>
    <cellStyle name="Standaard 2 3 2 5 2 2" xfId="23831"/>
    <cellStyle name="Standaard 2 3 2 5 2 2 2" xfId="23832"/>
    <cellStyle name="Standaard 2 3 2 5 2 2 2 2" xfId="23833"/>
    <cellStyle name="Standaard 2 3 2 5 2 2 2 2 2" xfId="23834"/>
    <cellStyle name="Standaard 2 3 2 5 2 2 2 2 2 2" xfId="23835"/>
    <cellStyle name="Standaard 2 3 2 5 2 2 2 2 2 2 2" xfId="23836"/>
    <cellStyle name="Standaard 2 3 2 5 2 2 2 2 2 3" xfId="23837"/>
    <cellStyle name="Standaard 2 3 2 5 2 2 2 2 3" xfId="23838"/>
    <cellStyle name="Standaard 2 3 2 5 2 2 2 2 3 2" xfId="23839"/>
    <cellStyle name="Standaard 2 3 2 5 2 2 2 2 4" xfId="23840"/>
    <cellStyle name="Standaard 2 3 2 5 2 2 2 3" xfId="23841"/>
    <cellStyle name="Standaard 2 3 2 5 2 2 2 3 2" xfId="23842"/>
    <cellStyle name="Standaard 2 3 2 5 2 2 2 3 2 2" xfId="23843"/>
    <cellStyle name="Standaard 2 3 2 5 2 2 2 3 3" xfId="23844"/>
    <cellStyle name="Standaard 2 3 2 5 2 2 2 4" xfId="23845"/>
    <cellStyle name="Standaard 2 3 2 5 2 2 2 4 2" xfId="23846"/>
    <cellStyle name="Standaard 2 3 2 5 2 2 2 5" xfId="23847"/>
    <cellStyle name="Standaard 2 3 2 5 2 2 3" xfId="23848"/>
    <cellStyle name="Standaard 2 3 2 5 2 2 3 2" xfId="23849"/>
    <cellStyle name="Standaard 2 3 2 5 2 2 3 2 2" xfId="23850"/>
    <cellStyle name="Standaard 2 3 2 5 2 2 3 2 2 2" xfId="23851"/>
    <cellStyle name="Standaard 2 3 2 5 2 2 3 2 3" xfId="23852"/>
    <cellStyle name="Standaard 2 3 2 5 2 2 3 3" xfId="23853"/>
    <cellStyle name="Standaard 2 3 2 5 2 2 3 3 2" xfId="23854"/>
    <cellStyle name="Standaard 2 3 2 5 2 2 3 4" xfId="23855"/>
    <cellStyle name="Standaard 2 3 2 5 2 2 4" xfId="23856"/>
    <cellStyle name="Standaard 2 3 2 5 2 2 4 2" xfId="23857"/>
    <cellStyle name="Standaard 2 3 2 5 2 2 4 2 2" xfId="23858"/>
    <cellStyle name="Standaard 2 3 2 5 2 2 4 3" xfId="23859"/>
    <cellStyle name="Standaard 2 3 2 5 2 2 5" xfId="23860"/>
    <cellStyle name="Standaard 2 3 2 5 2 2 5 2" xfId="23861"/>
    <cellStyle name="Standaard 2 3 2 5 2 2 6" xfId="23862"/>
    <cellStyle name="Standaard 2 3 2 5 2 3" xfId="23863"/>
    <cellStyle name="Standaard 2 3 2 5 2 3 2" xfId="23864"/>
    <cellStyle name="Standaard 2 3 2 5 2 3 2 2" xfId="23865"/>
    <cellStyle name="Standaard 2 3 2 5 2 3 2 2 2" xfId="23866"/>
    <cellStyle name="Standaard 2 3 2 5 2 3 2 2 2 2" xfId="23867"/>
    <cellStyle name="Standaard 2 3 2 5 2 3 2 2 3" xfId="23868"/>
    <cellStyle name="Standaard 2 3 2 5 2 3 2 3" xfId="23869"/>
    <cellStyle name="Standaard 2 3 2 5 2 3 2 3 2" xfId="23870"/>
    <cellStyle name="Standaard 2 3 2 5 2 3 2 4" xfId="23871"/>
    <cellStyle name="Standaard 2 3 2 5 2 3 3" xfId="23872"/>
    <cellStyle name="Standaard 2 3 2 5 2 3 3 2" xfId="23873"/>
    <cellStyle name="Standaard 2 3 2 5 2 3 3 2 2" xfId="23874"/>
    <cellStyle name="Standaard 2 3 2 5 2 3 3 3" xfId="23875"/>
    <cellStyle name="Standaard 2 3 2 5 2 3 4" xfId="23876"/>
    <cellStyle name="Standaard 2 3 2 5 2 3 4 2" xfId="23877"/>
    <cellStyle name="Standaard 2 3 2 5 2 3 5" xfId="23878"/>
    <cellStyle name="Standaard 2 3 2 5 2 4" xfId="23879"/>
    <cellStyle name="Standaard 2 3 2 5 2 4 2" xfId="23880"/>
    <cellStyle name="Standaard 2 3 2 5 2 4 2 2" xfId="23881"/>
    <cellStyle name="Standaard 2 3 2 5 2 4 2 2 2" xfId="23882"/>
    <cellStyle name="Standaard 2 3 2 5 2 4 2 3" xfId="23883"/>
    <cellStyle name="Standaard 2 3 2 5 2 4 3" xfId="23884"/>
    <cellStyle name="Standaard 2 3 2 5 2 4 3 2" xfId="23885"/>
    <cellStyle name="Standaard 2 3 2 5 2 4 4" xfId="23886"/>
    <cellStyle name="Standaard 2 3 2 5 2 5" xfId="23887"/>
    <cellStyle name="Standaard 2 3 2 5 2 5 2" xfId="23888"/>
    <cellStyle name="Standaard 2 3 2 5 2 5 2 2" xfId="23889"/>
    <cellStyle name="Standaard 2 3 2 5 2 5 3" xfId="23890"/>
    <cellStyle name="Standaard 2 3 2 5 2 6" xfId="23891"/>
    <cellStyle name="Standaard 2 3 2 5 2 6 2" xfId="23892"/>
    <cellStyle name="Standaard 2 3 2 5 2 7" xfId="23893"/>
    <cellStyle name="Standaard 2 3 2 5 3" xfId="23894"/>
    <cellStyle name="Standaard 2 3 2 5 3 2" xfId="23895"/>
    <cellStyle name="Standaard 2 3 2 5 3 2 2" xfId="23896"/>
    <cellStyle name="Standaard 2 3 2 5 3 2 2 2" xfId="23897"/>
    <cellStyle name="Standaard 2 3 2 5 3 2 2 2 2" xfId="23898"/>
    <cellStyle name="Standaard 2 3 2 5 3 2 2 2 2 2" xfId="23899"/>
    <cellStyle name="Standaard 2 3 2 5 3 2 2 2 3" xfId="23900"/>
    <cellStyle name="Standaard 2 3 2 5 3 2 2 3" xfId="23901"/>
    <cellStyle name="Standaard 2 3 2 5 3 2 2 3 2" xfId="23902"/>
    <cellStyle name="Standaard 2 3 2 5 3 2 2 4" xfId="23903"/>
    <cellStyle name="Standaard 2 3 2 5 3 2 3" xfId="23904"/>
    <cellStyle name="Standaard 2 3 2 5 3 2 3 2" xfId="23905"/>
    <cellStyle name="Standaard 2 3 2 5 3 2 3 2 2" xfId="23906"/>
    <cellStyle name="Standaard 2 3 2 5 3 2 3 3" xfId="23907"/>
    <cellStyle name="Standaard 2 3 2 5 3 2 4" xfId="23908"/>
    <cellStyle name="Standaard 2 3 2 5 3 2 4 2" xfId="23909"/>
    <cellStyle name="Standaard 2 3 2 5 3 2 5" xfId="23910"/>
    <cellStyle name="Standaard 2 3 2 5 3 3" xfId="23911"/>
    <cellStyle name="Standaard 2 3 2 5 3 3 2" xfId="23912"/>
    <cellStyle name="Standaard 2 3 2 5 3 3 2 2" xfId="23913"/>
    <cellStyle name="Standaard 2 3 2 5 3 3 2 2 2" xfId="23914"/>
    <cellStyle name="Standaard 2 3 2 5 3 3 2 3" xfId="23915"/>
    <cellStyle name="Standaard 2 3 2 5 3 3 3" xfId="23916"/>
    <cellStyle name="Standaard 2 3 2 5 3 3 3 2" xfId="23917"/>
    <cellStyle name="Standaard 2 3 2 5 3 3 4" xfId="23918"/>
    <cellStyle name="Standaard 2 3 2 5 3 4" xfId="23919"/>
    <cellStyle name="Standaard 2 3 2 5 3 4 2" xfId="23920"/>
    <cellStyle name="Standaard 2 3 2 5 3 4 2 2" xfId="23921"/>
    <cellStyle name="Standaard 2 3 2 5 3 4 3" xfId="23922"/>
    <cellStyle name="Standaard 2 3 2 5 3 5" xfId="23923"/>
    <cellStyle name="Standaard 2 3 2 5 3 5 2" xfId="23924"/>
    <cellStyle name="Standaard 2 3 2 5 3 6" xfId="23925"/>
    <cellStyle name="Standaard 2 3 2 5 4" xfId="23926"/>
    <cellStyle name="Standaard 2 3 2 5 4 2" xfId="23927"/>
    <cellStyle name="Standaard 2 3 2 5 4 2 2" xfId="23928"/>
    <cellStyle name="Standaard 2 3 2 5 4 2 2 2" xfId="23929"/>
    <cellStyle name="Standaard 2 3 2 5 4 2 2 2 2" xfId="23930"/>
    <cellStyle name="Standaard 2 3 2 5 4 2 2 3" xfId="23931"/>
    <cellStyle name="Standaard 2 3 2 5 4 2 3" xfId="23932"/>
    <cellStyle name="Standaard 2 3 2 5 4 2 3 2" xfId="23933"/>
    <cellStyle name="Standaard 2 3 2 5 4 2 4" xfId="23934"/>
    <cellStyle name="Standaard 2 3 2 5 4 3" xfId="23935"/>
    <cellStyle name="Standaard 2 3 2 5 4 3 2" xfId="23936"/>
    <cellStyle name="Standaard 2 3 2 5 4 3 2 2" xfId="23937"/>
    <cellStyle name="Standaard 2 3 2 5 4 3 3" xfId="23938"/>
    <cellStyle name="Standaard 2 3 2 5 4 4" xfId="23939"/>
    <cellStyle name="Standaard 2 3 2 5 4 4 2" xfId="23940"/>
    <cellStyle name="Standaard 2 3 2 5 4 5" xfId="23941"/>
    <cellStyle name="Standaard 2 3 2 5 5" xfId="23942"/>
    <cellStyle name="Standaard 2 3 2 5 5 2" xfId="23943"/>
    <cellStyle name="Standaard 2 3 2 5 5 2 2" xfId="23944"/>
    <cellStyle name="Standaard 2 3 2 5 5 2 2 2" xfId="23945"/>
    <cellStyle name="Standaard 2 3 2 5 5 2 3" xfId="23946"/>
    <cellStyle name="Standaard 2 3 2 5 5 3" xfId="23947"/>
    <cellStyle name="Standaard 2 3 2 5 5 3 2" xfId="23948"/>
    <cellStyle name="Standaard 2 3 2 5 5 4" xfId="23949"/>
    <cellStyle name="Standaard 2 3 2 5 6" xfId="23950"/>
    <cellStyle name="Standaard 2 3 2 5 6 2" xfId="23951"/>
    <cellStyle name="Standaard 2 3 2 5 6 2 2" xfId="23952"/>
    <cellStyle name="Standaard 2 3 2 5 6 3" xfId="23953"/>
    <cellStyle name="Standaard 2 3 2 5 7" xfId="23954"/>
    <cellStyle name="Standaard 2 3 2 5 7 2" xfId="23955"/>
    <cellStyle name="Standaard 2 3 2 5 8" xfId="23956"/>
    <cellStyle name="Standaard 2 3 2 6" xfId="23957"/>
    <cellStyle name="Standaard 2 3 2 6 2" xfId="23958"/>
    <cellStyle name="Standaard 2 3 2 6 2 2" xfId="23959"/>
    <cellStyle name="Standaard 2 3 2 6 2 2 2" xfId="23960"/>
    <cellStyle name="Standaard 2 3 2 6 2 2 2 2" xfId="23961"/>
    <cellStyle name="Standaard 2 3 2 6 2 2 2 2 2" xfId="23962"/>
    <cellStyle name="Standaard 2 3 2 6 2 2 2 2 2 2" xfId="23963"/>
    <cellStyle name="Standaard 2 3 2 6 2 2 2 2 3" xfId="23964"/>
    <cellStyle name="Standaard 2 3 2 6 2 2 2 3" xfId="23965"/>
    <cellStyle name="Standaard 2 3 2 6 2 2 2 3 2" xfId="23966"/>
    <cellStyle name="Standaard 2 3 2 6 2 2 2 4" xfId="23967"/>
    <cellStyle name="Standaard 2 3 2 6 2 2 3" xfId="23968"/>
    <cellStyle name="Standaard 2 3 2 6 2 2 3 2" xfId="23969"/>
    <cellStyle name="Standaard 2 3 2 6 2 2 3 2 2" xfId="23970"/>
    <cellStyle name="Standaard 2 3 2 6 2 2 3 3" xfId="23971"/>
    <cellStyle name="Standaard 2 3 2 6 2 2 4" xfId="23972"/>
    <cellStyle name="Standaard 2 3 2 6 2 2 4 2" xfId="23973"/>
    <cellStyle name="Standaard 2 3 2 6 2 2 5" xfId="23974"/>
    <cellStyle name="Standaard 2 3 2 6 2 3" xfId="23975"/>
    <cellStyle name="Standaard 2 3 2 6 2 3 2" xfId="23976"/>
    <cellStyle name="Standaard 2 3 2 6 2 3 2 2" xfId="23977"/>
    <cellStyle name="Standaard 2 3 2 6 2 3 2 2 2" xfId="23978"/>
    <cellStyle name="Standaard 2 3 2 6 2 3 2 3" xfId="23979"/>
    <cellStyle name="Standaard 2 3 2 6 2 3 3" xfId="23980"/>
    <cellStyle name="Standaard 2 3 2 6 2 3 3 2" xfId="23981"/>
    <cellStyle name="Standaard 2 3 2 6 2 3 4" xfId="23982"/>
    <cellStyle name="Standaard 2 3 2 6 2 4" xfId="23983"/>
    <cellStyle name="Standaard 2 3 2 6 2 4 2" xfId="23984"/>
    <cellStyle name="Standaard 2 3 2 6 2 4 2 2" xfId="23985"/>
    <cellStyle name="Standaard 2 3 2 6 2 4 3" xfId="23986"/>
    <cellStyle name="Standaard 2 3 2 6 2 5" xfId="23987"/>
    <cellStyle name="Standaard 2 3 2 6 2 5 2" xfId="23988"/>
    <cellStyle name="Standaard 2 3 2 6 2 6" xfId="23989"/>
    <cellStyle name="Standaard 2 3 2 6 3" xfId="23990"/>
    <cellStyle name="Standaard 2 3 2 6 3 2" xfId="23991"/>
    <cellStyle name="Standaard 2 3 2 6 3 2 2" xfId="23992"/>
    <cellStyle name="Standaard 2 3 2 6 3 2 2 2" xfId="23993"/>
    <cellStyle name="Standaard 2 3 2 6 3 2 2 2 2" xfId="23994"/>
    <cellStyle name="Standaard 2 3 2 6 3 2 2 3" xfId="23995"/>
    <cellStyle name="Standaard 2 3 2 6 3 2 3" xfId="23996"/>
    <cellStyle name="Standaard 2 3 2 6 3 2 3 2" xfId="23997"/>
    <cellStyle name="Standaard 2 3 2 6 3 2 4" xfId="23998"/>
    <cellStyle name="Standaard 2 3 2 6 3 3" xfId="23999"/>
    <cellStyle name="Standaard 2 3 2 6 3 3 2" xfId="24000"/>
    <cellStyle name="Standaard 2 3 2 6 3 3 2 2" xfId="24001"/>
    <cellStyle name="Standaard 2 3 2 6 3 3 3" xfId="24002"/>
    <cellStyle name="Standaard 2 3 2 6 3 4" xfId="24003"/>
    <cellStyle name="Standaard 2 3 2 6 3 4 2" xfId="24004"/>
    <cellStyle name="Standaard 2 3 2 6 3 5" xfId="24005"/>
    <cellStyle name="Standaard 2 3 2 6 4" xfId="24006"/>
    <cellStyle name="Standaard 2 3 2 6 4 2" xfId="24007"/>
    <cellStyle name="Standaard 2 3 2 6 4 2 2" xfId="24008"/>
    <cellStyle name="Standaard 2 3 2 6 4 2 2 2" xfId="24009"/>
    <cellStyle name="Standaard 2 3 2 6 4 2 3" xfId="24010"/>
    <cellStyle name="Standaard 2 3 2 6 4 3" xfId="24011"/>
    <cellStyle name="Standaard 2 3 2 6 4 3 2" xfId="24012"/>
    <cellStyle name="Standaard 2 3 2 6 4 4" xfId="24013"/>
    <cellStyle name="Standaard 2 3 2 6 5" xfId="24014"/>
    <cellStyle name="Standaard 2 3 2 6 5 2" xfId="24015"/>
    <cellStyle name="Standaard 2 3 2 6 5 2 2" xfId="24016"/>
    <cellStyle name="Standaard 2 3 2 6 5 3" xfId="24017"/>
    <cellStyle name="Standaard 2 3 2 6 6" xfId="24018"/>
    <cellStyle name="Standaard 2 3 2 6 6 2" xfId="24019"/>
    <cellStyle name="Standaard 2 3 2 6 7" xfId="24020"/>
    <cellStyle name="Standaard 2 3 2 7" xfId="24021"/>
    <cellStyle name="Standaard 2 3 2 7 2" xfId="24022"/>
    <cellStyle name="Standaard 2 3 2 7 2 2" xfId="24023"/>
    <cellStyle name="Standaard 2 3 2 7 2 2 2" xfId="24024"/>
    <cellStyle name="Standaard 2 3 2 7 2 2 2 2" xfId="24025"/>
    <cellStyle name="Standaard 2 3 2 7 2 2 2 2 2" xfId="24026"/>
    <cellStyle name="Standaard 2 3 2 7 2 2 2 3" xfId="24027"/>
    <cellStyle name="Standaard 2 3 2 7 2 2 3" xfId="24028"/>
    <cellStyle name="Standaard 2 3 2 7 2 2 3 2" xfId="24029"/>
    <cellStyle name="Standaard 2 3 2 7 2 2 4" xfId="24030"/>
    <cellStyle name="Standaard 2 3 2 7 2 3" xfId="24031"/>
    <cellStyle name="Standaard 2 3 2 7 2 3 2" xfId="24032"/>
    <cellStyle name="Standaard 2 3 2 7 2 3 2 2" xfId="24033"/>
    <cellStyle name="Standaard 2 3 2 7 2 3 3" xfId="24034"/>
    <cellStyle name="Standaard 2 3 2 7 2 4" xfId="24035"/>
    <cellStyle name="Standaard 2 3 2 7 2 4 2" xfId="24036"/>
    <cellStyle name="Standaard 2 3 2 7 2 5" xfId="24037"/>
    <cellStyle name="Standaard 2 3 2 7 3" xfId="24038"/>
    <cellStyle name="Standaard 2 3 2 7 3 2" xfId="24039"/>
    <cellStyle name="Standaard 2 3 2 7 3 2 2" xfId="24040"/>
    <cellStyle name="Standaard 2 3 2 7 3 2 2 2" xfId="24041"/>
    <cellStyle name="Standaard 2 3 2 7 3 2 3" xfId="24042"/>
    <cellStyle name="Standaard 2 3 2 7 3 3" xfId="24043"/>
    <cellStyle name="Standaard 2 3 2 7 3 3 2" xfId="24044"/>
    <cellStyle name="Standaard 2 3 2 7 3 4" xfId="24045"/>
    <cellStyle name="Standaard 2 3 2 7 4" xfId="24046"/>
    <cellStyle name="Standaard 2 3 2 7 4 2" xfId="24047"/>
    <cellStyle name="Standaard 2 3 2 7 4 2 2" xfId="24048"/>
    <cellStyle name="Standaard 2 3 2 7 4 3" xfId="24049"/>
    <cellStyle name="Standaard 2 3 2 7 5" xfId="24050"/>
    <cellStyle name="Standaard 2 3 2 7 5 2" xfId="24051"/>
    <cellStyle name="Standaard 2 3 2 7 6" xfId="24052"/>
    <cellStyle name="Standaard 2 3 2 8" xfId="24053"/>
    <cellStyle name="Standaard 2 3 2 8 2" xfId="24054"/>
    <cellStyle name="Standaard 2 3 2 8 2 2" xfId="24055"/>
    <cellStyle name="Standaard 2 3 2 8 2 2 2" xfId="24056"/>
    <cellStyle name="Standaard 2 3 2 8 2 2 2 2" xfId="24057"/>
    <cellStyle name="Standaard 2 3 2 8 2 2 3" xfId="24058"/>
    <cellStyle name="Standaard 2 3 2 8 2 3" xfId="24059"/>
    <cellStyle name="Standaard 2 3 2 8 2 3 2" xfId="24060"/>
    <cellStyle name="Standaard 2 3 2 8 2 4" xfId="24061"/>
    <cellStyle name="Standaard 2 3 2 8 3" xfId="24062"/>
    <cellStyle name="Standaard 2 3 2 8 3 2" xfId="24063"/>
    <cellStyle name="Standaard 2 3 2 8 3 2 2" xfId="24064"/>
    <cellStyle name="Standaard 2 3 2 8 3 3" xfId="24065"/>
    <cellStyle name="Standaard 2 3 2 8 4" xfId="24066"/>
    <cellStyle name="Standaard 2 3 2 8 4 2" xfId="24067"/>
    <cellStyle name="Standaard 2 3 2 8 5" xfId="24068"/>
    <cellStyle name="Standaard 2 3 2 9" xfId="24069"/>
    <cellStyle name="Standaard 2 3 2 9 2" xfId="24070"/>
    <cellStyle name="Standaard 2 3 2 9 2 2" xfId="24071"/>
    <cellStyle name="Standaard 2 3 2 9 2 2 2" xfId="24072"/>
    <cellStyle name="Standaard 2 3 2 9 2 3" xfId="24073"/>
    <cellStyle name="Standaard 2 3 2 9 3" xfId="24074"/>
    <cellStyle name="Standaard 2 3 2 9 3 2" xfId="24075"/>
    <cellStyle name="Standaard 2 3 2 9 4" xfId="24076"/>
    <cellStyle name="Standaard 2 3 3" xfId="24077"/>
    <cellStyle name="Standaard 2 3 3 10" xfId="24078"/>
    <cellStyle name="Standaard 2 3 3 2" xfId="24079"/>
    <cellStyle name="Standaard 2 3 3 2 2" xfId="24080"/>
    <cellStyle name="Standaard 2 3 3 2 2 2" xfId="24081"/>
    <cellStyle name="Standaard 2 3 3 2 2 2 2" xfId="24082"/>
    <cellStyle name="Standaard 2 3 3 2 2 2 2 2" xfId="24083"/>
    <cellStyle name="Standaard 2 3 3 2 2 2 2 2 2" xfId="24084"/>
    <cellStyle name="Standaard 2 3 3 2 2 2 2 2 2 2" xfId="24085"/>
    <cellStyle name="Standaard 2 3 3 2 2 2 2 2 2 2 2" xfId="24086"/>
    <cellStyle name="Standaard 2 3 3 2 2 2 2 2 2 3" xfId="24087"/>
    <cellStyle name="Standaard 2 3 3 2 2 2 2 2 3" xfId="24088"/>
    <cellStyle name="Standaard 2 3 3 2 2 2 2 2 3 2" xfId="24089"/>
    <cellStyle name="Standaard 2 3 3 2 2 2 2 2 4" xfId="24090"/>
    <cellStyle name="Standaard 2 3 3 2 2 2 2 3" xfId="24091"/>
    <cellStyle name="Standaard 2 3 3 2 2 2 2 3 2" xfId="24092"/>
    <cellStyle name="Standaard 2 3 3 2 2 2 2 3 2 2" xfId="24093"/>
    <cellStyle name="Standaard 2 3 3 2 2 2 2 3 3" xfId="24094"/>
    <cellStyle name="Standaard 2 3 3 2 2 2 2 4" xfId="24095"/>
    <cellStyle name="Standaard 2 3 3 2 2 2 2 4 2" xfId="24096"/>
    <cellStyle name="Standaard 2 3 3 2 2 2 2 5" xfId="24097"/>
    <cellStyle name="Standaard 2 3 3 2 2 2 3" xfId="24098"/>
    <cellStyle name="Standaard 2 3 3 2 2 2 3 2" xfId="24099"/>
    <cellStyle name="Standaard 2 3 3 2 2 2 3 2 2" xfId="24100"/>
    <cellStyle name="Standaard 2 3 3 2 2 2 3 2 2 2" xfId="24101"/>
    <cellStyle name="Standaard 2 3 3 2 2 2 3 2 3" xfId="24102"/>
    <cellStyle name="Standaard 2 3 3 2 2 2 3 3" xfId="24103"/>
    <cellStyle name="Standaard 2 3 3 2 2 2 3 3 2" xfId="24104"/>
    <cellStyle name="Standaard 2 3 3 2 2 2 3 4" xfId="24105"/>
    <cellStyle name="Standaard 2 3 3 2 2 2 4" xfId="24106"/>
    <cellStyle name="Standaard 2 3 3 2 2 2 4 2" xfId="24107"/>
    <cellStyle name="Standaard 2 3 3 2 2 2 4 2 2" xfId="24108"/>
    <cellStyle name="Standaard 2 3 3 2 2 2 4 3" xfId="24109"/>
    <cellStyle name="Standaard 2 3 3 2 2 2 5" xfId="24110"/>
    <cellStyle name="Standaard 2 3 3 2 2 2 5 2" xfId="24111"/>
    <cellStyle name="Standaard 2 3 3 2 2 2 6" xfId="24112"/>
    <cellStyle name="Standaard 2 3 3 2 2 3" xfId="24113"/>
    <cellStyle name="Standaard 2 3 3 2 2 3 2" xfId="24114"/>
    <cellStyle name="Standaard 2 3 3 2 2 3 2 2" xfId="24115"/>
    <cellStyle name="Standaard 2 3 3 2 2 3 2 2 2" xfId="24116"/>
    <cellStyle name="Standaard 2 3 3 2 2 3 2 2 2 2" xfId="24117"/>
    <cellStyle name="Standaard 2 3 3 2 2 3 2 2 3" xfId="24118"/>
    <cellStyle name="Standaard 2 3 3 2 2 3 2 3" xfId="24119"/>
    <cellStyle name="Standaard 2 3 3 2 2 3 2 3 2" xfId="24120"/>
    <cellStyle name="Standaard 2 3 3 2 2 3 2 4" xfId="24121"/>
    <cellStyle name="Standaard 2 3 3 2 2 3 3" xfId="24122"/>
    <cellStyle name="Standaard 2 3 3 2 2 3 3 2" xfId="24123"/>
    <cellStyle name="Standaard 2 3 3 2 2 3 3 2 2" xfId="24124"/>
    <cellStyle name="Standaard 2 3 3 2 2 3 3 3" xfId="24125"/>
    <cellStyle name="Standaard 2 3 3 2 2 3 4" xfId="24126"/>
    <cellStyle name="Standaard 2 3 3 2 2 3 4 2" xfId="24127"/>
    <cellStyle name="Standaard 2 3 3 2 2 3 5" xfId="24128"/>
    <cellStyle name="Standaard 2 3 3 2 2 4" xfId="24129"/>
    <cellStyle name="Standaard 2 3 3 2 2 4 2" xfId="24130"/>
    <cellStyle name="Standaard 2 3 3 2 2 4 2 2" xfId="24131"/>
    <cellStyle name="Standaard 2 3 3 2 2 4 2 2 2" xfId="24132"/>
    <cellStyle name="Standaard 2 3 3 2 2 4 2 3" xfId="24133"/>
    <cellStyle name="Standaard 2 3 3 2 2 4 3" xfId="24134"/>
    <cellStyle name="Standaard 2 3 3 2 2 4 3 2" xfId="24135"/>
    <cellStyle name="Standaard 2 3 3 2 2 4 4" xfId="24136"/>
    <cellStyle name="Standaard 2 3 3 2 2 5" xfId="24137"/>
    <cellStyle name="Standaard 2 3 3 2 2 5 2" xfId="24138"/>
    <cellStyle name="Standaard 2 3 3 2 2 5 2 2" xfId="24139"/>
    <cellStyle name="Standaard 2 3 3 2 2 5 3" xfId="24140"/>
    <cellStyle name="Standaard 2 3 3 2 2 6" xfId="24141"/>
    <cellStyle name="Standaard 2 3 3 2 2 6 2" xfId="24142"/>
    <cellStyle name="Standaard 2 3 3 2 2 7" xfId="24143"/>
    <cellStyle name="Standaard 2 3 3 2 3" xfId="24144"/>
    <cellStyle name="Standaard 2 3 3 2 3 2" xfId="24145"/>
    <cellStyle name="Standaard 2 3 3 2 3 2 2" xfId="24146"/>
    <cellStyle name="Standaard 2 3 3 2 3 2 2 2" xfId="24147"/>
    <cellStyle name="Standaard 2 3 3 2 3 2 2 2 2" xfId="24148"/>
    <cellStyle name="Standaard 2 3 3 2 3 2 2 2 2 2" xfId="24149"/>
    <cellStyle name="Standaard 2 3 3 2 3 2 2 2 3" xfId="24150"/>
    <cellStyle name="Standaard 2 3 3 2 3 2 2 3" xfId="24151"/>
    <cellStyle name="Standaard 2 3 3 2 3 2 2 3 2" xfId="24152"/>
    <cellStyle name="Standaard 2 3 3 2 3 2 2 4" xfId="24153"/>
    <cellStyle name="Standaard 2 3 3 2 3 2 3" xfId="24154"/>
    <cellStyle name="Standaard 2 3 3 2 3 2 3 2" xfId="24155"/>
    <cellStyle name="Standaard 2 3 3 2 3 2 3 2 2" xfId="24156"/>
    <cellStyle name="Standaard 2 3 3 2 3 2 3 3" xfId="24157"/>
    <cellStyle name="Standaard 2 3 3 2 3 2 4" xfId="24158"/>
    <cellStyle name="Standaard 2 3 3 2 3 2 4 2" xfId="24159"/>
    <cellStyle name="Standaard 2 3 3 2 3 2 5" xfId="24160"/>
    <cellStyle name="Standaard 2 3 3 2 3 3" xfId="24161"/>
    <cellStyle name="Standaard 2 3 3 2 3 3 2" xfId="24162"/>
    <cellStyle name="Standaard 2 3 3 2 3 3 2 2" xfId="24163"/>
    <cellStyle name="Standaard 2 3 3 2 3 3 2 2 2" xfId="24164"/>
    <cellStyle name="Standaard 2 3 3 2 3 3 2 3" xfId="24165"/>
    <cellStyle name="Standaard 2 3 3 2 3 3 3" xfId="24166"/>
    <cellStyle name="Standaard 2 3 3 2 3 3 3 2" xfId="24167"/>
    <cellStyle name="Standaard 2 3 3 2 3 3 4" xfId="24168"/>
    <cellStyle name="Standaard 2 3 3 2 3 4" xfId="24169"/>
    <cellStyle name="Standaard 2 3 3 2 3 4 2" xfId="24170"/>
    <cellStyle name="Standaard 2 3 3 2 3 4 2 2" xfId="24171"/>
    <cellStyle name="Standaard 2 3 3 2 3 4 3" xfId="24172"/>
    <cellStyle name="Standaard 2 3 3 2 3 5" xfId="24173"/>
    <cellStyle name="Standaard 2 3 3 2 3 5 2" xfId="24174"/>
    <cellStyle name="Standaard 2 3 3 2 3 6" xfId="24175"/>
    <cellStyle name="Standaard 2 3 3 2 4" xfId="24176"/>
    <cellStyle name="Standaard 2 3 3 2 4 2" xfId="24177"/>
    <cellStyle name="Standaard 2 3 3 2 4 2 2" xfId="24178"/>
    <cellStyle name="Standaard 2 3 3 2 4 2 2 2" xfId="24179"/>
    <cellStyle name="Standaard 2 3 3 2 4 2 2 2 2" xfId="24180"/>
    <cellStyle name="Standaard 2 3 3 2 4 2 2 3" xfId="24181"/>
    <cellStyle name="Standaard 2 3 3 2 4 2 3" xfId="24182"/>
    <cellStyle name="Standaard 2 3 3 2 4 2 3 2" xfId="24183"/>
    <cellStyle name="Standaard 2 3 3 2 4 2 4" xfId="24184"/>
    <cellStyle name="Standaard 2 3 3 2 4 3" xfId="24185"/>
    <cellStyle name="Standaard 2 3 3 2 4 3 2" xfId="24186"/>
    <cellStyle name="Standaard 2 3 3 2 4 3 2 2" xfId="24187"/>
    <cellStyle name="Standaard 2 3 3 2 4 3 3" xfId="24188"/>
    <cellStyle name="Standaard 2 3 3 2 4 4" xfId="24189"/>
    <cellStyle name="Standaard 2 3 3 2 4 4 2" xfId="24190"/>
    <cellStyle name="Standaard 2 3 3 2 4 5" xfId="24191"/>
    <cellStyle name="Standaard 2 3 3 2 5" xfId="24192"/>
    <cellStyle name="Standaard 2 3 3 2 5 2" xfId="24193"/>
    <cellStyle name="Standaard 2 3 3 2 5 2 2" xfId="24194"/>
    <cellStyle name="Standaard 2 3 3 2 5 2 2 2" xfId="24195"/>
    <cellStyle name="Standaard 2 3 3 2 5 2 3" xfId="24196"/>
    <cellStyle name="Standaard 2 3 3 2 5 3" xfId="24197"/>
    <cellStyle name="Standaard 2 3 3 2 5 3 2" xfId="24198"/>
    <cellStyle name="Standaard 2 3 3 2 5 4" xfId="24199"/>
    <cellStyle name="Standaard 2 3 3 2 6" xfId="24200"/>
    <cellStyle name="Standaard 2 3 3 2 6 2" xfId="24201"/>
    <cellStyle name="Standaard 2 3 3 2 6 2 2" xfId="24202"/>
    <cellStyle name="Standaard 2 3 3 2 6 3" xfId="24203"/>
    <cellStyle name="Standaard 2 3 3 2 7" xfId="24204"/>
    <cellStyle name="Standaard 2 3 3 2 7 2" xfId="24205"/>
    <cellStyle name="Standaard 2 3 3 2 8" xfId="24206"/>
    <cellStyle name="Standaard 2 3 3 3" xfId="24207"/>
    <cellStyle name="Standaard 2 3 3 3 2" xfId="24208"/>
    <cellStyle name="Standaard 2 3 3 3 2 2" xfId="24209"/>
    <cellStyle name="Standaard 2 3 3 3 2 2 2" xfId="24210"/>
    <cellStyle name="Standaard 2 3 3 3 2 2 2 2" xfId="24211"/>
    <cellStyle name="Standaard 2 3 3 3 2 2 2 2 2" xfId="24212"/>
    <cellStyle name="Standaard 2 3 3 3 2 2 2 2 2 2" xfId="24213"/>
    <cellStyle name="Standaard 2 3 3 3 2 2 2 2 2 2 2" xfId="24214"/>
    <cellStyle name="Standaard 2 3 3 3 2 2 2 2 2 3" xfId="24215"/>
    <cellStyle name="Standaard 2 3 3 3 2 2 2 2 3" xfId="24216"/>
    <cellStyle name="Standaard 2 3 3 3 2 2 2 2 3 2" xfId="24217"/>
    <cellStyle name="Standaard 2 3 3 3 2 2 2 2 4" xfId="24218"/>
    <cellStyle name="Standaard 2 3 3 3 2 2 2 3" xfId="24219"/>
    <cellStyle name="Standaard 2 3 3 3 2 2 2 3 2" xfId="24220"/>
    <cellStyle name="Standaard 2 3 3 3 2 2 2 3 2 2" xfId="24221"/>
    <cellStyle name="Standaard 2 3 3 3 2 2 2 3 3" xfId="24222"/>
    <cellStyle name="Standaard 2 3 3 3 2 2 2 4" xfId="24223"/>
    <cellStyle name="Standaard 2 3 3 3 2 2 2 4 2" xfId="24224"/>
    <cellStyle name="Standaard 2 3 3 3 2 2 2 5" xfId="24225"/>
    <cellStyle name="Standaard 2 3 3 3 2 2 3" xfId="24226"/>
    <cellStyle name="Standaard 2 3 3 3 2 2 3 2" xfId="24227"/>
    <cellStyle name="Standaard 2 3 3 3 2 2 3 2 2" xfId="24228"/>
    <cellStyle name="Standaard 2 3 3 3 2 2 3 2 2 2" xfId="24229"/>
    <cellStyle name="Standaard 2 3 3 3 2 2 3 2 3" xfId="24230"/>
    <cellStyle name="Standaard 2 3 3 3 2 2 3 3" xfId="24231"/>
    <cellStyle name="Standaard 2 3 3 3 2 2 3 3 2" xfId="24232"/>
    <cellStyle name="Standaard 2 3 3 3 2 2 3 4" xfId="24233"/>
    <cellStyle name="Standaard 2 3 3 3 2 2 4" xfId="24234"/>
    <cellStyle name="Standaard 2 3 3 3 2 2 4 2" xfId="24235"/>
    <cellStyle name="Standaard 2 3 3 3 2 2 4 2 2" xfId="24236"/>
    <cellStyle name="Standaard 2 3 3 3 2 2 4 3" xfId="24237"/>
    <cellStyle name="Standaard 2 3 3 3 2 2 5" xfId="24238"/>
    <cellStyle name="Standaard 2 3 3 3 2 2 5 2" xfId="24239"/>
    <cellStyle name="Standaard 2 3 3 3 2 2 6" xfId="24240"/>
    <cellStyle name="Standaard 2 3 3 3 2 3" xfId="24241"/>
    <cellStyle name="Standaard 2 3 3 3 2 3 2" xfId="24242"/>
    <cellStyle name="Standaard 2 3 3 3 2 3 2 2" xfId="24243"/>
    <cellStyle name="Standaard 2 3 3 3 2 3 2 2 2" xfId="24244"/>
    <cellStyle name="Standaard 2 3 3 3 2 3 2 2 2 2" xfId="24245"/>
    <cellStyle name="Standaard 2 3 3 3 2 3 2 2 3" xfId="24246"/>
    <cellStyle name="Standaard 2 3 3 3 2 3 2 3" xfId="24247"/>
    <cellStyle name="Standaard 2 3 3 3 2 3 2 3 2" xfId="24248"/>
    <cellStyle name="Standaard 2 3 3 3 2 3 2 4" xfId="24249"/>
    <cellStyle name="Standaard 2 3 3 3 2 3 3" xfId="24250"/>
    <cellStyle name="Standaard 2 3 3 3 2 3 3 2" xfId="24251"/>
    <cellStyle name="Standaard 2 3 3 3 2 3 3 2 2" xfId="24252"/>
    <cellStyle name="Standaard 2 3 3 3 2 3 3 3" xfId="24253"/>
    <cellStyle name="Standaard 2 3 3 3 2 3 4" xfId="24254"/>
    <cellStyle name="Standaard 2 3 3 3 2 3 4 2" xfId="24255"/>
    <cellStyle name="Standaard 2 3 3 3 2 3 5" xfId="24256"/>
    <cellStyle name="Standaard 2 3 3 3 2 4" xfId="24257"/>
    <cellStyle name="Standaard 2 3 3 3 2 4 2" xfId="24258"/>
    <cellStyle name="Standaard 2 3 3 3 2 4 2 2" xfId="24259"/>
    <cellStyle name="Standaard 2 3 3 3 2 4 2 2 2" xfId="24260"/>
    <cellStyle name="Standaard 2 3 3 3 2 4 2 3" xfId="24261"/>
    <cellStyle name="Standaard 2 3 3 3 2 4 3" xfId="24262"/>
    <cellStyle name="Standaard 2 3 3 3 2 4 3 2" xfId="24263"/>
    <cellStyle name="Standaard 2 3 3 3 2 4 4" xfId="24264"/>
    <cellStyle name="Standaard 2 3 3 3 2 5" xfId="24265"/>
    <cellStyle name="Standaard 2 3 3 3 2 5 2" xfId="24266"/>
    <cellStyle name="Standaard 2 3 3 3 2 5 2 2" xfId="24267"/>
    <cellStyle name="Standaard 2 3 3 3 2 5 3" xfId="24268"/>
    <cellStyle name="Standaard 2 3 3 3 2 6" xfId="24269"/>
    <cellStyle name="Standaard 2 3 3 3 2 6 2" xfId="24270"/>
    <cellStyle name="Standaard 2 3 3 3 2 7" xfId="24271"/>
    <cellStyle name="Standaard 2 3 3 3 3" xfId="24272"/>
    <cellStyle name="Standaard 2 3 3 3 3 2" xfId="24273"/>
    <cellStyle name="Standaard 2 3 3 3 3 2 2" xfId="24274"/>
    <cellStyle name="Standaard 2 3 3 3 3 2 2 2" xfId="24275"/>
    <cellStyle name="Standaard 2 3 3 3 3 2 2 2 2" xfId="24276"/>
    <cellStyle name="Standaard 2 3 3 3 3 2 2 2 2 2" xfId="24277"/>
    <cellStyle name="Standaard 2 3 3 3 3 2 2 2 3" xfId="24278"/>
    <cellStyle name="Standaard 2 3 3 3 3 2 2 3" xfId="24279"/>
    <cellStyle name="Standaard 2 3 3 3 3 2 2 3 2" xfId="24280"/>
    <cellStyle name="Standaard 2 3 3 3 3 2 2 4" xfId="24281"/>
    <cellStyle name="Standaard 2 3 3 3 3 2 3" xfId="24282"/>
    <cellStyle name="Standaard 2 3 3 3 3 2 3 2" xfId="24283"/>
    <cellStyle name="Standaard 2 3 3 3 3 2 3 2 2" xfId="24284"/>
    <cellStyle name="Standaard 2 3 3 3 3 2 3 3" xfId="24285"/>
    <cellStyle name="Standaard 2 3 3 3 3 2 4" xfId="24286"/>
    <cellStyle name="Standaard 2 3 3 3 3 2 4 2" xfId="24287"/>
    <cellStyle name="Standaard 2 3 3 3 3 2 5" xfId="24288"/>
    <cellStyle name="Standaard 2 3 3 3 3 3" xfId="24289"/>
    <cellStyle name="Standaard 2 3 3 3 3 3 2" xfId="24290"/>
    <cellStyle name="Standaard 2 3 3 3 3 3 2 2" xfId="24291"/>
    <cellStyle name="Standaard 2 3 3 3 3 3 2 2 2" xfId="24292"/>
    <cellStyle name="Standaard 2 3 3 3 3 3 2 3" xfId="24293"/>
    <cellStyle name="Standaard 2 3 3 3 3 3 3" xfId="24294"/>
    <cellStyle name="Standaard 2 3 3 3 3 3 3 2" xfId="24295"/>
    <cellStyle name="Standaard 2 3 3 3 3 3 4" xfId="24296"/>
    <cellStyle name="Standaard 2 3 3 3 3 4" xfId="24297"/>
    <cellStyle name="Standaard 2 3 3 3 3 4 2" xfId="24298"/>
    <cellStyle name="Standaard 2 3 3 3 3 4 2 2" xfId="24299"/>
    <cellStyle name="Standaard 2 3 3 3 3 4 3" xfId="24300"/>
    <cellStyle name="Standaard 2 3 3 3 3 5" xfId="24301"/>
    <cellStyle name="Standaard 2 3 3 3 3 5 2" xfId="24302"/>
    <cellStyle name="Standaard 2 3 3 3 3 6" xfId="24303"/>
    <cellStyle name="Standaard 2 3 3 3 4" xfId="24304"/>
    <cellStyle name="Standaard 2 3 3 3 4 2" xfId="24305"/>
    <cellStyle name="Standaard 2 3 3 3 4 2 2" xfId="24306"/>
    <cellStyle name="Standaard 2 3 3 3 4 2 2 2" xfId="24307"/>
    <cellStyle name="Standaard 2 3 3 3 4 2 2 2 2" xfId="24308"/>
    <cellStyle name="Standaard 2 3 3 3 4 2 2 3" xfId="24309"/>
    <cellStyle name="Standaard 2 3 3 3 4 2 3" xfId="24310"/>
    <cellStyle name="Standaard 2 3 3 3 4 2 3 2" xfId="24311"/>
    <cellStyle name="Standaard 2 3 3 3 4 2 4" xfId="24312"/>
    <cellStyle name="Standaard 2 3 3 3 4 3" xfId="24313"/>
    <cellStyle name="Standaard 2 3 3 3 4 3 2" xfId="24314"/>
    <cellStyle name="Standaard 2 3 3 3 4 3 2 2" xfId="24315"/>
    <cellStyle name="Standaard 2 3 3 3 4 3 3" xfId="24316"/>
    <cellStyle name="Standaard 2 3 3 3 4 4" xfId="24317"/>
    <cellStyle name="Standaard 2 3 3 3 4 4 2" xfId="24318"/>
    <cellStyle name="Standaard 2 3 3 3 4 5" xfId="24319"/>
    <cellStyle name="Standaard 2 3 3 3 5" xfId="24320"/>
    <cellStyle name="Standaard 2 3 3 3 5 2" xfId="24321"/>
    <cellStyle name="Standaard 2 3 3 3 5 2 2" xfId="24322"/>
    <cellStyle name="Standaard 2 3 3 3 5 2 2 2" xfId="24323"/>
    <cellStyle name="Standaard 2 3 3 3 5 2 3" xfId="24324"/>
    <cellStyle name="Standaard 2 3 3 3 5 3" xfId="24325"/>
    <cellStyle name="Standaard 2 3 3 3 5 3 2" xfId="24326"/>
    <cellStyle name="Standaard 2 3 3 3 5 4" xfId="24327"/>
    <cellStyle name="Standaard 2 3 3 3 6" xfId="24328"/>
    <cellStyle name="Standaard 2 3 3 3 6 2" xfId="24329"/>
    <cellStyle name="Standaard 2 3 3 3 6 2 2" xfId="24330"/>
    <cellStyle name="Standaard 2 3 3 3 6 3" xfId="24331"/>
    <cellStyle name="Standaard 2 3 3 3 7" xfId="24332"/>
    <cellStyle name="Standaard 2 3 3 3 7 2" xfId="24333"/>
    <cellStyle name="Standaard 2 3 3 3 8" xfId="24334"/>
    <cellStyle name="Standaard 2 3 3 4" xfId="24335"/>
    <cellStyle name="Standaard 2 3 3 4 2" xfId="24336"/>
    <cellStyle name="Standaard 2 3 3 4 2 2" xfId="24337"/>
    <cellStyle name="Standaard 2 3 3 4 2 2 2" xfId="24338"/>
    <cellStyle name="Standaard 2 3 3 4 2 2 2 2" xfId="24339"/>
    <cellStyle name="Standaard 2 3 3 4 2 2 2 2 2" xfId="24340"/>
    <cellStyle name="Standaard 2 3 3 4 2 2 2 2 2 2" xfId="24341"/>
    <cellStyle name="Standaard 2 3 3 4 2 2 2 2 3" xfId="24342"/>
    <cellStyle name="Standaard 2 3 3 4 2 2 2 3" xfId="24343"/>
    <cellStyle name="Standaard 2 3 3 4 2 2 2 3 2" xfId="24344"/>
    <cellStyle name="Standaard 2 3 3 4 2 2 2 4" xfId="24345"/>
    <cellStyle name="Standaard 2 3 3 4 2 2 3" xfId="24346"/>
    <cellStyle name="Standaard 2 3 3 4 2 2 3 2" xfId="24347"/>
    <cellStyle name="Standaard 2 3 3 4 2 2 3 2 2" xfId="24348"/>
    <cellStyle name="Standaard 2 3 3 4 2 2 3 3" xfId="24349"/>
    <cellStyle name="Standaard 2 3 3 4 2 2 4" xfId="24350"/>
    <cellStyle name="Standaard 2 3 3 4 2 2 4 2" xfId="24351"/>
    <cellStyle name="Standaard 2 3 3 4 2 2 5" xfId="24352"/>
    <cellStyle name="Standaard 2 3 3 4 2 3" xfId="24353"/>
    <cellStyle name="Standaard 2 3 3 4 2 3 2" xfId="24354"/>
    <cellStyle name="Standaard 2 3 3 4 2 3 2 2" xfId="24355"/>
    <cellStyle name="Standaard 2 3 3 4 2 3 2 2 2" xfId="24356"/>
    <cellStyle name="Standaard 2 3 3 4 2 3 2 3" xfId="24357"/>
    <cellStyle name="Standaard 2 3 3 4 2 3 3" xfId="24358"/>
    <cellStyle name="Standaard 2 3 3 4 2 3 3 2" xfId="24359"/>
    <cellStyle name="Standaard 2 3 3 4 2 3 4" xfId="24360"/>
    <cellStyle name="Standaard 2 3 3 4 2 4" xfId="24361"/>
    <cellStyle name="Standaard 2 3 3 4 2 4 2" xfId="24362"/>
    <cellStyle name="Standaard 2 3 3 4 2 4 2 2" xfId="24363"/>
    <cellStyle name="Standaard 2 3 3 4 2 4 3" xfId="24364"/>
    <cellStyle name="Standaard 2 3 3 4 2 5" xfId="24365"/>
    <cellStyle name="Standaard 2 3 3 4 2 5 2" xfId="24366"/>
    <cellStyle name="Standaard 2 3 3 4 2 6" xfId="24367"/>
    <cellStyle name="Standaard 2 3 3 4 3" xfId="24368"/>
    <cellStyle name="Standaard 2 3 3 4 3 2" xfId="24369"/>
    <cellStyle name="Standaard 2 3 3 4 3 2 2" xfId="24370"/>
    <cellStyle name="Standaard 2 3 3 4 3 2 2 2" xfId="24371"/>
    <cellStyle name="Standaard 2 3 3 4 3 2 2 2 2" xfId="24372"/>
    <cellStyle name="Standaard 2 3 3 4 3 2 2 3" xfId="24373"/>
    <cellStyle name="Standaard 2 3 3 4 3 2 3" xfId="24374"/>
    <cellStyle name="Standaard 2 3 3 4 3 2 3 2" xfId="24375"/>
    <cellStyle name="Standaard 2 3 3 4 3 2 4" xfId="24376"/>
    <cellStyle name="Standaard 2 3 3 4 3 3" xfId="24377"/>
    <cellStyle name="Standaard 2 3 3 4 3 3 2" xfId="24378"/>
    <cellStyle name="Standaard 2 3 3 4 3 3 2 2" xfId="24379"/>
    <cellStyle name="Standaard 2 3 3 4 3 3 3" xfId="24380"/>
    <cellStyle name="Standaard 2 3 3 4 3 4" xfId="24381"/>
    <cellStyle name="Standaard 2 3 3 4 3 4 2" xfId="24382"/>
    <cellStyle name="Standaard 2 3 3 4 3 5" xfId="24383"/>
    <cellStyle name="Standaard 2 3 3 4 4" xfId="24384"/>
    <cellStyle name="Standaard 2 3 3 4 4 2" xfId="24385"/>
    <cellStyle name="Standaard 2 3 3 4 4 2 2" xfId="24386"/>
    <cellStyle name="Standaard 2 3 3 4 4 2 2 2" xfId="24387"/>
    <cellStyle name="Standaard 2 3 3 4 4 2 3" xfId="24388"/>
    <cellStyle name="Standaard 2 3 3 4 4 3" xfId="24389"/>
    <cellStyle name="Standaard 2 3 3 4 4 3 2" xfId="24390"/>
    <cellStyle name="Standaard 2 3 3 4 4 4" xfId="24391"/>
    <cellStyle name="Standaard 2 3 3 4 5" xfId="24392"/>
    <cellStyle name="Standaard 2 3 3 4 5 2" xfId="24393"/>
    <cellStyle name="Standaard 2 3 3 4 5 2 2" xfId="24394"/>
    <cellStyle name="Standaard 2 3 3 4 5 3" xfId="24395"/>
    <cellStyle name="Standaard 2 3 3 4 6" xfId="24396"/>
    <cellStyle name="Standaard 2 3 3 4 6 2" xfId="24397"/>
    <cellStyle name="Standaard 2 3 3 4 7" xfId="24398"/>
    <cellStyle name="Standaard 2 3 3 5" xfId="24399"/>
    <cellStyle name="Standaard 2 3 3 5 2" xfId="24400"/>
    <cellStyle name="Standaard 2 3 3 5 2 2" xfId="24401"/>
    <cellStyle name="Standaard 2 3 3 5 2 2 2" xfId="24402"/>
    <cellStyle name="Standaard 2 3 3 5 2 2 2 2" xfId="24403"/>
    <cellStyle name="Standaard 2 3 3 5 2 2 2 2 2" xfId="24404"/>
    <cellStyle name="Standaard 2 3 3 5 2 2 2 3" xfId="24405"/>
    <cellStyle name="Standaard 2 3 3 5 2 2 3" xfId="24406"/>
    <cellStyle name="Standaard 2 3 3 5 2 2 3 2" xfId="24407"/>
    <cellStyle name="Standaard 2 3 3 5 2 2 4" xfId="24408"/>
    <cellStyle name="Standaard 2 3 3 5 2 3" xfId="24409"/>
    <cellStyle name="Standaard 2 3 3 5 2 3 2" xfId="24410"/>
    <cellStyle name="Standaard 2 3 3 5 2 3 2 2" xfId="24411"/>
    <cellStyle name="Standaard 2 3 3 5 2 3 3" xfId="24412"/>
    <cellStyle name="Standaard 2 3 3 5 2 4" xfId="24413"/>
    <cellStyle name="Standaard 2 3 3 5 2 4 2" xfId="24414"/>
    <cellStyle name="Standaard 2 3 3 5 2 5" xfId="24415"/>
    <cellStyle name="Standaard 2 3 3 5 3" xfId="24416"/>
    <cellStyle name="Standaard 2 3 3 5 3 2" xfId="24417"/>
    <cellStyle name="Standaard 2 3 3 5 3 2 2" xfId="24418"/>
    <cellStyle name="Standaard 2 3 3 5 3 2 2 2" xfId="24419"/>
    <cellStyle name="Standaard 2 3 3 5 3 2 3" xfId="24420"/>
    <cellStyle name="Standaard 2 3 3 5 3 3" xfId="24421"/>
    <cellStyle name="Standaard 2 3 3 5 3 3 2" xfId="24422"/>
    <cellStyle name="Standaard 2 3 3 5 3 4" xfId="24423"/>
    <cellStyle name="Standaard 2 3 3 5 4" xfId="24424"/>
    <cellStyle name="Standaard 2 3 3 5 4 2" xfId="24425"/>
    <cellStyle name="Standaard 2 3 3 5 4 2 2" xfId="24426"/>
    <cellStyle name="Standaard 2 3 3 5 4 3" xfId="24427"/>
    <cellStyle name="Standaard 2 3 3 5 5" xfId="24428"/>
    <cellStyle name="Standaard 2 3 3 5 5 2" xfId="24429"/>
    <cellStyle name="Standaard 2 3 3 5 6" xfId="24430"/>
    <cellStyle name="Standaard 2 3 3 6" xfId="24431"/>
    <cellStyle name="Standaard 2 3 3 6 2" xfId="24432"/>
    <cellStyle name="Standaard 2 3 3 6 2 2" xfId="24433"/>
    <cellStyle name="Standaard 2 3 3 6 2 2 2" xfId="24434"/>
    <cellStyle name="Standaard 2 3 3 6 2 2 2 2" xfId="24435"/>
    <cellStyle name="Standaard 2 3 3 6 2 2 3" xfId="24436"/>
    <cellStyle name="Standaard 2 3 3 6 2 3" xfId="24437"/>
    <cellStyle name="Standaard 2 3 3 6 2 3 2" xfId="24438"/>
    <cellStyle name="Standaard 2 3 3 6 2 4" xfId="24439"/>
    <cellStyle name="Standaard 2 3 3 6 3" xfId="24440"/>
    <cellStyle name="Standaard 2 3 3 6 3 2" xfId="24441"/>
    <cellStyle name="Standaard 2 3 3 6 3 2 2" xfId="24442"/>
    <cellStyle name="Standaard 2 3 3 6 3 3" xfId="24443"/>
    <cellStyle name="Standaard 2 3 3 6 4" xfId="24444"/>
    <cellStyle name="Standaard 2 3 3 6 4 2" xfId="24445"/>
    <cellStyle name="Standaard 2 3 3 6 5" xfId="24446"/>
    <cellStyle name="Standaard 2 3 3 7" xfId="24447"/>
    <cellStyle name="Standaard 2 3 3 7 2" xfId="24448"/>
    <cellStyle name="Standaard 2 3 3 7 2 2" xfId="24449"/>
    <cellStyle name="Standaard 2 3 3 7 2 2 2" xfId="24450"/>
    <cellStyle name="Standaard 2 3 3 7 2 3" xfId="24451"/>
    <cellStyle name="Standaard 2 3 3 7 3" xfId="24452"/>
    <cellStyle name="Standaard 2 3 3 7 3 2" xfId="24453"/>
    <cellStyle name="Standaard 2 3 3 7 4" xfId="24454"/>
    <cellStyle name="Standaard 2 3 3 8" xfId="24455"/>
    <cellStyle name="Standaard 2 3 3 8 2" xfId="24456"/>
    <cellStyle name="Standaard 2 3 3 8 2 2" xfId="24457"/>
    <cellStyle name="Standaard 2 3 3 8 3" xfId="24458"/>
    <cellStyle name="Standaard 2 3 3 9" xfId="24459"/>
    <cellStyle name="Standaard 2 3 3 9 2" xfId="24460"/>
    <cellStyle name="Standaard 2 3 4" xfId="24461"/>
    <cellStyle name="Standaard 2 3 4 10" xfId="24462"/>
    <cellStyle name="Standaard 2 3 4 2" xfId="24463"/>
    <cellStyle name="Standaard 2 3 4 2 2" xfId="24464"/>
    <cellStyle name="Standaard 2 3 4 2 2 2" xfId="24465"/>
    <cellStyle name="Standaard 2 3 4 2 2 2 2" xfId="24466"/>
    <cellStyle name="Standaard 2 3 4 2 2 2 2 2" xfId="24467"/>
    <cellStyle name="Standaard 2 3 4 2 2 2 2 2 2" xfId="24468"/>
    <cellStyle name="Standaard 2 3 4 2 2 2 2 2 2 2" xfId="24469"/>
    <cellStyle name="Standaard 2 3 4 2 2 2 2 2 2 2 2" xfId="24470"/>
    <cellStyle name="Standaard 2 3 4 2 2 2 2 2 2 3" xfId="24471"/>
    <cellStyle name="Standaard 2 3 4 2 2 2 2 2 3" xfId="24472"/>
    <cellStyle name="Standaard 2 3 4 2 2 2 2 2 3 2" xfId="24473"/>
    <cellStyle name="Standaard 2 3 4 2 2 2 2 2 4" xfId="24474"/>
    <cellStyle name="Standaard 2 3 4 2 2 2 2 3" xfId="24475"/>
    <cellStyle name="Standaard 2 3 4 2 2 2 2 3 2" xfId="24476"/>
    <cellStyle name="Standaard 2 3 4 2 2 2 2 3 2 2" xfId="24477"/>
    <cellStyle name="Standaard 2 3 4 2 2 2 2 3 3" xfId="24478"/>
    <cellStyle name="Standaard 2 3 4 2 2 2 2 4" xfId="24479"/>
    <cellStyle name="Standaard 2 3 4 2 2 2 2 4 2" xfId="24480"/>
    <cellStyle name="Standaard 2 3 4 2 2 2 2 5" xfId="24481"/>
    <cellStyle name="Standaard 2 3 4 2 2 2 3" xfId="24482"/>
    <cellStyle name="Standaard 2 3 4 2 2 2 3 2" xfId="24483"/>
    <cellStyle name="Standaard 2 3 4 2 2 2 3 2 2" xfId="24484"/>
    <cellStyle name="Standaard 2 3 4 2 2 2 3 2 2 2" xfId="24485"/>
    <cellStyle name="Standaard 2 3 4 2 2 2 3 2 3" xfId="24486"/>
    <cellStyle name="Standaard 2 3 4 2 2 2 3 3" xfId="24487"/>
    <cellStyle name="Standaard 2 3 4 2 2 2 3 3 2" xfId="24488"/>
    <cellStyle name="Standaard 2 3 4 2 2 2 3 4" xfId="24489"/>
    <cellStyle name="Standaard 2 3 4 2 2 2 4" xfId="24490"/>
    <cellStyle name="Standaard 2 3 4 2 2 2 4 2" xfId="24491"/>
    <cellStyle name="Standaard 2 3 4 2 2 2 4 2 2" xfId="24492"/>
    <cellStyle name="Standaard 2 3 4 2 2 2 4 3" xfId="24493"/>
    <cellStyle name="Standaard 2 3 4 2 2 2 5" xfId="24494"/>
    <cellStyle name="Standaard 2 3 4 2 2 2 5 2" xfId="24495"/>
    <cellStyle name="Standaard 2 3 4 2 2 2 6" xfId="24496"/>
    <cellStyle name="Standaard 2 3 4 2 2 3" xfId="24497"/>
    <cellStyle name="Standaard 2 3 4 2 2 3 2" xfId="24498"/>
    <cellStyle name="Standaard 2 3 4 2 2 3 2 2" xfId="24499"/>
    <cellStyle name="Standaard 2 3 4 2 2 3 2 2 2" xfId="24500"/>
    <cellStyle name="Standaard 2 3 4 2 2 3 2 2 2 2" xfId="24501"/>
    <cellStyle name="Standaard 2 3 4 2 2 3 2 2 3" xfId="24502"/>
    <cellStyle name="Standaard 2 3 4 2 2 3 2 3" xfId="24503"/>
    <cellStyle name="Standaard 2 3 4 2 2 3 2 3 2" xfId="24504"/>
    <cellStyle name="Standaard 2 3 4 2 2 3 2 4" xfId="24505"/>
    <cellStyle name="Standaard 2 3 4 2 2 3 3" xfId="24506"/>
    <cellStyle name="Standaard 2 3 4 2 2 3 3 2" xfId="24507"/>
    <cellStyle name="Standaard 2 3 4 2 2 3 3 2 2" xfId="24508"/>
    <cellStyle name="Standaard 2 3 4 2 2 3 3 3" xfId="24509"/>
    <cellStyle name="Standaard 2 3 4 2 2 3 4" xfId="24510"/>
    <cellStyle name="Standaard 2 3 4 2 2 3 4 2" xfId="24511"/>
    <cellStyle name="Standaard 2 3 4 2 2 3 5" xfId="24512"/>
    <cellStyle name="Standaard 2 3 4 2 2 4" xfId="24513"/>
    <cellStyle name="Standaard 2 3 4 2 2 4 2" xfId="24514"/>
    <cellStyle name="Standaard 2 3 4 2 2 4 2 2" xfId="24515"/>
    <cellStyle name="Standaard 2 3 4 2 2 4 2 2 2" xfId="24516"/>
    <cellStyle name="Standaard 2 3 4 2 2 4 2 3" xfId="24517"/>
    <cellStyle name="Standaard 2 3 4 2 2 4 3" xfId="24518"/>
    <cellStyle name="Standaard 2 3 4 2 2 4 3 2" xfId="24519"/>
    <cellStyle name="Standaard 2 3 4 2 2 4 4" xfId="24520"/>
    <cellStyle name="Standaard 2 3 4 2 2 5" xfId="24521"/>
    <cellStyle name="Standaard 2 3 4 2 2 5 2" xfId="24522"/>
    <cellStyle name="Standaard 2 3 4 2 2 5 2 2" xfId="24523"/>
    <cellStyle name="Standaard 2 3 4 2 2 5 3" xfId="24524"/>
    <cellStyle name="Standaard 2 3 4 2 2 6" xfId="24525"/>
    <cellStyle name="Standaard 2 3 4 2 2 6 2" xfId="24526"/>
    <cellStyle name="Standaard 2 3 4 2 2 7" xfId="24527"/>
    <cellStyle name="Standaard 2 3 4 2 3" xfId="24528"/>
    <cellStyle name="Standaard 2 3 4 2 3 2" xfId="24529"/>
    <cellStyle name="Standaard 2 3 4 2 3 2 2" xfId="24530"/>
    <cellStyle name="Standaard 2 3 4 2 3 2 2 2" xfId="24531"/>
    <cellStyle name="Standaard 2 3 4 2 3 2 2 2 2" xfId="24532"/>
    <cellStyle name="Standaard 2 3 4 2 3 2 2 2 2 2" xfId="24533"/>
    <cellStyle name="Standaard 2 3 4 2 3 2 2 2 3" xfId="24534"/>
    <cellStyle name="Standaard 2 3 4 2 3 2 2 3" xfId="24535"/>
    <cellStyle name="Standaard 2 3 4 2 3 2 2 3 2" xfId="24536"/>
    <cellStyle name="Standaard 2 3 4 2 3 2 2 4" xfId="24537"/>
    <cellStyle name="Standaard 2 3 4 2 3 2 3" xfId="24538"/>
    <cellStyle name="Standaard 2 3 4 2 3 2 3 2" xfId="24539"/>
    <cellStyle name="Standaard 2 3 4 2 3 2 3 2 2" xfId="24540"/>
    <cellStyle name="Standaard 2 3 4 2 3 2 3 3" xfId="24541"/>
    <cellStyle name="Standaard 2 3 4 2 3 2 4" xfId="24542"/>
    <cellStyle name="Standaard 2 3 4 2 3 2 4 2" xfId="24543"/>
    <cellStyle name="Standaard 2 3 4 2 3 2 5" xfId="24544"/>
    <cellStyle name="Standaard 2 3 4 2 3 3" xfId="24545"/>
    <cellStyle name="Standaard 2 3 4 2 3 3 2" xfId="24546"/>
    <cellStyle name="Standaard 2 3 4 2 3 3 2 2" xfId="24547"/>
    <cellStyle name="Standaard 2 3 4 2 3 3 2 2 2" xfId="24548"/>
    <cellStyle name="Standaard 2 3 4 2 3 3 2 3" xfId="24549"/>
    <cellStyle name="Standaard 2 3 4 2 3 3 3" xfId="24550"/>
    <cellStyle name="Standaard 2 3 4 2 3 3 3 2" xfId="24551"/>
    <cellStyle name="Standaard 2 3 4 2 3 3 4" xfId="24552"/>
    <cellStyle name="Standaard 2 3 4 2 3 4" xfId="24553"/>
    <cellStyle name="Standaard 2 3 4 2 3 4 2" xfId="24554"/>
    <cellStyle name="Standaard 2 3 4 2 3 4 2 2" xfId="24555"/>
    <cellStyle name="Standaard 2 3 4 2 3 4 3" xfId="24556"/>
    <cellStyle name="Standaard 2 3 4 2 3 5" xfId="24557"/>
    <cellStyle name="Standaard 2 3 4 2 3 5 2" xfId="24558"/>
    <cellStyle name="Standaard 2 3 4 2 3 6" xfId="24559"/>
    <cellStyle name="Standaard 2 3 4 2 4" xfId="24560"/>
    <cellStyle name="Standaard 2 3 4 2 4 2" xfId="24561"/>
    <cellStyle name="Standaard 2 3 4 2 4 2 2" xfId="24562"/>
    <cellStyle name="Standaard 2 3 4 2 4 2 2 2" xfId="24563"/>
    <cellStyle name="Standaard 2 3 4 2 4 2 2 2 2" xfId="24564"/>
    <cellStyle name="Standaard 2 3 4 2 4 2 2 3" xfId="24565"/>
    <cellStyle name="Standaard 2 3 4 2 4 2 3" xfId="24566"/>
    <cellStyle name="Standaard 2 3 4 2 4 2 3 2" xfId="24567"/>
    <cellStyle name="Standaard 2 3 4 2 4 2 4" xfId="24568"/>
    <cellStyle name="Standaard 2 3 4 2 4 3" xfId="24569"/>
    <cellStyle name="Standaard 2 3 4 2 4 3 2" xfId="24570"/>
    <cellStyle name="Standaard 2 3 4 2 4 3 2 2" xfId="24571"/>
    <cellStyle name="Standaard 2 3 4 2 4 3 3" xfId="24572"/>
    <cellStyle name="Standaard 2 3 4 2 4 4" xfId="24573"/>
    <cellStyle name="Standaard 2 3 4 2 4 4 2" xfId="24574"/>
    <cellStyle name="Standaard 2 3 4 2 4 5" xfId="24575"/>
    <cellStyle name="Standaard 2 3 4 2 5" xfId="24576"/>
    <cellStyle name="Standaard 2 3 4 2 5 2" xfId="24577"/>
    <cellStyle name="Standaard 2 3 4 2 5 2 2" xfId="24578"/>
    <cellStyle name="Standaard 2 3 4 2 5 2 2 2" xfId="24579"/>
    <cellStyle name="Standaard 2 3 4 2 5 2 3" xfId="24580"/>
    <cellStyle name="Standaard 2 3 4 2 5 3" xfId="24581"/>
    <cellStyle name="Standaard 2 3 4 2 5 3 2" xfId="24582"/>
    <cellStyle name="Standaard 2 3 4 2 5 4" xfId="24583"/>
    <cellStyle name="Standaard 2 3 4 2 6" xfId="24584"/>
    <cellStyle name="Standaard 2 3 4 2 6 2" xfId="24585"/>
    <cellStyle name="Standaard 2 3 4 2 6 2 2" xfId="24586"/>
    <cellStyle name="Standaard 2 3 4 2 6 3" xfId="24587"/>
    <cellStyle name="Standaard 2 3 4 2 7" xfId="24588"/>
    <cellStyle name="Standaard 2 3 4 2 7 2" xfId="24589"/>
    <cellStyle name="Standaard 2 3 4 2 8" xfId="24590"/>
    <cellStyle name="Standaard 2 3 4 3" xfId="24591"/>
    <cellStyle name="Standaard 2 3 4 3 2" xfId="24592"/>
    <cellStyle name="Standaard 2 3 4 3 2 2" xfId="24593"/>
    <cellStyle name="Standaard 2 3 4 3 2 2 2" xfId="24594"/>
    <cellStyle name="Standaard 2 3 4 3 2 2 2 2" xfId="24595"/>
    <cellStyle name="Standaard 2 3 4 3 2 2 2 2 2" xfId="24596"/>
    <cellStyle name="Standaard 2 3 4 3 2 2 2 2 2 2" xfId="24597"/>
    <cellStyle name="Standaard 2 3 4 3 2 2 2 2 2 2 2" xfId="24598"/>
    <cellStyle name="Standaard 2 3 4 3 2 2 2 2 2 3" xfId="24599"/>
    <cellStyle name="Standaard 2 3 4 3 2 2 2 2 3" xfId="24600"/>
    <cellStyle name="Standaard 2 3 4 3 2 2 2 2 3 2" xfId="24601"/>
    <cellStyle name="Standaard 2 3 4 3 2 2 2 2 4" xfId="24602"/>
    <cellStyle name="Standaard 2 3 4 3 2 2 2 3" xfId="24603"/>
    <cellStyle name="Standaard 2 3 4 3 2 2 2 3 2" xfId="24604"/>
    <cellStyle name="Standaard 2 3 4 3 2 2 2 3 2 2" xfId="24605"/>
    <cellStyle name="Standaard 2 3 4 3 2 2 2 3 3" xfId="24606"/>
    <cellStyle name="Standaard 2 3 4 3 2 2 2 4" xfId="24607"/>
    <cellStyle name="Standaard 2 3 4 3 2 2 2 4 2" xfId="24608"/>
    <cellStyle name="Standaard 2 3 4 3 2 2 2 5" xfId="24609"/>
    <cellStyle name="Standaard 2 3 4 3 2 2 3" xfId="24610"/>
    <cellStyle name="Standaard 2 3 4 3 2 2 3 2" xfId="24611"/>
    <cellStyle name="Standaard 2 3 4 3 2 2 3 2 2" xfId="24612"/>
    <cellStyle name="Standaard 2 3 4 3 2 2 3 2 2 2" xfId="24613"/>
    <cellStyle name="Standaard 2 3 4 3 2 2 3 2 3" xfId="24614"/>
    <cellStyle name="Standaard 2 3 4 3 2 2 3 3" xfId="24615"/>
    <cellStyle name="Standaard 2 3 4 3 2 2 3 3 2" xfId="24616"/>
    <cellStyle name="Standaard 2 3 4 3 2 2 3 4" xfId="24617"/>
    <cellStyle name="Standaard 2 3 4 3 2 2 4" xfId="24618"/>
    <cellStyle name="Standaard 2 3 4 3 2 2 4 2" xfId="24619"/>
    <cellStyle name="Standaard 2 3 4 3 2 2 4 2 2" xfId="24620"/>
    <cellStyle name="Standaard 2 3 4 3 2 2 4 3" xfId="24621"/>
    <cellStyle name="Standaard 2 3 4 3 2 2 5" xfId="24622"/>
    <cellStyle name="Standaard 2 3 4 3 2 2 5 2" xfId="24623"/>
    <cellStyle name="Standaard 2 3 4 3 2 2 6" xfId="24624"/>
    <cellStyle name="Standaard 2 3 4 3 2 3" xfId="24625"/>
    <cellStyle name="Standaard 2 3 4 3 2 3 2" xfId="24626"/>
    <cellStyle name="Standaard 2 3 4 3 2 3 2 2" xfId="24627"/>
    <cellStyle name="Standaard 2 3 4 3 2 3 2 2 2" xfId="24628"/>
    <cellStyle name="Standaard 2 3 4 3 2 3 2 2 2 2" xfId="24629"/>
    <cellStyle name="Standaard 2 3 4 3 2 3 2 2 3" xfId="24630"/>
    <cellStyle name="Standaard 2 3 4 3 2 3 2 3" xfId="24631"/>
    <cellStyle name="Standaard 2 3 4 3 2 3 2 3 2" xfId="24632"/>
    <cellStyle name="Standaard 2 3 4 3 2 3 2 4" xfId="24633"/>
    <cellStyle name="Standaard 2 3 4 3 2 3 3" xfId="24634"/>
    <cellStyle name="Standaard 2 3 4 3 2 3 3 2" xfId="24635"/>
    <cellStyle name="Standaard 2 3 4 3 2 3 3 2 2" xfId="24636"/>
    <cellStyle name="Standaard 2 3 4 3 2 3 3 3" xfId="24637"/>
    <cellStyle name="Standaard 2 3 4 3 2 3 4" xfId="24638"/>
    <cellStyle name="Standaard 2 3 4 3 2 3 4 2" xfId="24639"/>
    <cellStyle name="Standaard 2 3 4 3 2 3 5" xfId="24640"/>
    <cellStyle name="Standaard 2 3 4 3 2 4" xfId="24641"/>
    <cellStyle name="Standaard 2 3 4 3 2 4 2" xfId="24642"/>
    <cellStyle name="Standaard 2 3 4 3 2 4 2 2" xfId="24643"/>
    <cellStyle name="Standaard 2 3 4 3 2 4 2 2 2" xfId="24644"/>
    <cellStyle name="Standaard 2 3 4 3 2 4 2 3" xfId="24645"/>
    <cellStyle name="Standaard 2 3 4 3 2 4 3" xfId="24646"/>
    <cellStyle name="Standaard 2 3 4 3 2 4 3 2" xfId="24647"/>
    <cellStyle name="Standaard 2 3 4 3 2 4 4" xfId="24648"/>
    <cellStyle name="Standaard 2 3 4 3 2 5" xfId="24649"/>
    <cellStyle name="Standaard 2 3 4 3 2 5 2" xfId="24650"/>
    <cellStyle name="Standaard 2 3 4 3 2 5 2 2" xfId="24651"/>
    <cellStyle name="Standaard 2 3 4 3 2 5 3" xfId="24652"/>
    <cellStyle name="Standaard 2 3 4 3 2 6" xfId="24653"/>
    <cellStyle name="Standaard 2 3 4 3 2 6 2" xfId="24654"/>
    <cellStyle name="Standaard 2 3 4 3 2 7" xfId="24655"/>
    <cellStyle name="Standaard 2 3 4 3 3" xfId="24656"/>
    <cellStyle name="Standaard 2 3 4 3 3 2" xfId="24657"/>
    <cellStyle name="Standaard 2 3 4 3 3 2 2" xfId="24658"/>
    <cellStyle name="Standaard 2 3 4 3 3 2 2 2" xfId="24659"/>
    <cellStyle name="Standaard 2 3 4 3 3 2 2 2 2" xfId="24660"/>
    <cellStyle name="Standaard 2 3 4 3 3 2 2 2 2 2" xfId="24661"/>
    <cellStyle name="Standaard 2 3 4 3 3 2 2 2 3" xfId="24662"/>
    <cellStyle name="Standaard 2 3 4 3 3 2 2 3" xfId="24663"/>
    <cellStyle name="Standaard 2 3 4 3 3 2 2 3 2" xfId="24664"/>
    <cellStyle name="Standaard 2 3 4 3 3 2 2 4" xfId="24665"/>
    <cellStyle name="Standaard 2 3 4 3 3 2 3" xfId="24666"/>
    <cellStyle name="Standaard 2 3 4 3 3 2 3 2" xfId="24667"/>
    <cellStyle name="Standaard 2 3 4 3 3 2 3 2 2" xfId="24668"/>
    <cellStyle name="Standaard 2 3 4 3 3 2 3 3" xfId="24669"/>
    <cellStyle name="Standaard 2 3 4 3 3 2 4" xfId="24670"/>
    <cellStyle name="Standaard 2 3 4 3 3 2 4 2" xfId="24671"/>
    <cellStyle name="Standaard 2 3 4 3 3 2 5" xfId="24672"/>
    <cellStyle name="Standaard 2 3 4 3 3 3" xfId="24673"/>
    <cellStyle name="Standaard 2 3 4 3 3 3 2" xfId="24674"/>
    <cellStyle name="Standaard 2 3 4 3 3 3 2 2" xfId="24675"/>
    <cellStyle name="Standaard 2 3 4 3 3 3 2 2 2" xfId="24676"/>
    <cellStyle name="Standaard 2 3 4 3 3 3 2 3" xfId="24677"/>
    <cellStyle name="Standaard 2 3 4 3 3 3 3" xfId="24678"/>
    <cellStyle name="Standaard 2 3 4 3 3 3 3 2" xfId="24679"/>
    <cellStyle name="Standaard 2 3 4 3 3 3 4" xfId="24680"/>
    <cellStyle name="Standaard 2 3 4 3 3 4" xfId="24681"/>
    <cellStyle name="Standaard 2 3 4 3 3 4 2" xfId="24682"/>
    <cellStyle name="Standaard 2 3 4 3 3 4 2 2" xfId="24683"/>
    <cellStyle name="Standaard 2 3 4 3 3 4 3" xfId="24684"/>
    <cellStyle name="Standaard 2 3 4 3 3 5" xfId="24685"/>
    <cellStyle name="Standaard 2 3 4 3 3 5 2" xfId="24686"/>
    <cellStyle name="Standaard 2 3 4 3 3 6" xfId="24687"/>
    <cellStyle name="Standaard 2 3 4 3 4" xfId="24688"/>
    <cellStyle name="Standaard 2 3 4 3 4 2" xfId="24689"/>
    <cellStyle name="Standaard 2 3 4 3 4 2 2" xfId="24690"/>
    <cellStyle name="Standaard 2 3 4 3 4 2 2 2" xfId="24691"/>
    <cellStyle name="Standaard 2 3 4 3 4 2 2 2 2" xfId="24692"/>
    <cellStyle name="Standaard 2 3 4 3 4 2 2 3" xfId="24693"/>
    <cellStyle name="Standaard 2 3 4 3 4 2 3" xfId="24694"/>
    <cellStyle name="Standaard 2 3 4 3 4 2 3 2" xfId="24695"/>
    <cellStyle name="Standaard 2 3 4 3 4 2 4" xfId="24696"/>
    <cellStyle name="Standaard 2 3 4 3 4 3" xfId="24697"/>
    <cellStyle name="Standaard 2 3 4 3 4 3 2" xfId="24698"/>
    <cellStyle name="Standaard 2 3 4 3 4 3 2 2" xfId="24699"/>
    <cellStyle name="Standaard 2 3 4 3 4 3 3" xfId="24700"/>
    <cellStyle name="Standaard 2 3 4 3 4 4" xfId="24701"/>
    <cellStyle name="Standaard 2 3 4 3 4 4 2" xfId="24702"/>
    <cellStyle name="Standaard 2 3 4 3 4 5" xfId="24703"/>
    <cellStyle name="Standaard 2 3 4 3 5" xfId="24704"/>
    <cellStyle name="Standaard 2 3 4 3 5 2" xfId="24705"/>
    <cellStyle name="Standaard 2 3 4 3 5 2 2" xfId="24706"/>
    <cellStyle name="Standaard 2 3 4 3 5 2 2 2" xfId="24707"/>
    <cellStyle name="Standaard 2 3 4 3 5 2 3" xfId="24708"/>
    <cellStyle name="Standaard 2 3 4 3 5 3" xfId="24709"/>
    <cellStyle name="Standaard 2 3 4 3 5 3 2" xfId="24710"/>
    <cellStyle name="Standaard 2 3 4 3 5 4" xfId="24711"/>
    <cellStyle name="Standaard 2 3 4 3 6" xfId="24712"/>
    <cellStyle name="Standaard 2 3 4 3 6 2" xfId="24713"/>
    <cellStyle name="Standaard 2 3 4 3 6 2 2" xfId="24714"/>
    <cellStyle name="Standaard 2 3 4 3 6 3" xfId="24715"/>
    <cellStyle name="Standaard 2 3 4 3 7" xfId="24716"/>
    <cellStyle name="Standaard 2 3 4 3 7 2" xfId="24717"/>
    <cellStyle name="Standaard 2 3 4 3 8" xfId="24718"/>
    <cellStyle name="Standaard 2 3 4 4" xfId="24719"/>
    <cellStyle name="Standaard 2 3 4 4 2" xfId="24720"/>
    <cellStyle name="Standaard 2 3 4 4 2 2" xfId="24721"/>
    <cellStyle name="Standaard 2 3 4 4 2 2 2" xfId="24722"/>
    <cellStyle name="Standaard 2 3 4 4 2 2 2 2" xfId="24723"/>
    <cellStyle name="Standaard 2 3 4 4 2 2 2 2 2" xfId="24724"/>
    <cellStyle name="Standaard 2 3 4 4 2 2 2 2 2 2" xfId="24725"/>
    <cellStyle name="Standaard 2 3 4 4 2 2 2 2 3" xfId="24726"/>
    <cellStyle name="Standaard 2 3 4 4 2 2 2 3" xfId="24727"/>
    <cellStyle name="Standaard 2 3 4 4 2 2 2 3 2" xfId="24728"/>
    <cellStyle name="Standaard 2 3 4 4 2 2 2 4" xfId="24729"/>
    <cellStyle name="Standaard 2 3 4 4 2 2 3" xfId="24730"/>
    <cellStyle name="Standaard 2 3 4 4 2 2 3 2" xfId="24731"/>
    <cellStyle name="Standaard 2 3 4 4 2 2 3 2 2" xfId="24732"/>
    <cellStyle name="Standaard 2 3 4 4 2 2 3 3" xfId="24733"/>
    <cellStyle name="Standaard 2 3 4 4 2 2 4" xfId="24734"/>
    <cellStyle name="Standaard 2 3 4 4 2 2 4 2" xfId="24735"/>
    <cellStyle name="Standaard 2 3 4 4 2 2 5" xfId="24736"/>
    <cellStyle name="Standaard 2 3 4 4 2 3" xfId="24737"/>
    <cellStyle name="Standaard 2 3 4 4 2 3 2" xfId="24738"/>
    <cellStyle name="Standaard 2 3 4 4 2 3 2 2" xfId="24739"/>
    <cellStyle name="Standaard 2 3 4 4 2 3 2 2 2" xfId="24740"/>
    <cellStyle name="Standaard 2 3 4 4 2 3 2 3" xfId="24741"/>
    <cellStyle name="Standaard 2 3 4 4 2 3 3" xfId="24742"/>
    <cellStyle name="Standaard 2 3 4 4 2 3 3 2" xfId="24743"/>
    <cellStyle name="Standaard 2 3 4 4 2 3 4" xfId="24744"/>
    <cellStyle name="Standaard 2 3 4 4 2 4" xfId="24745"/>
    <cellStyle name="Standaard 2 3 4 4 2 4 2" xfId="24746"/>
    <cellStyle name="Standaard 2 3 4 4 2 4 2 2" xfId="24747"/>
    <cellStyle name="Standaard 2 3 4 4 2 4 3" xfId="24748"/>
    <cellStyle name="Standaard 2 3 4 4 2 5" xfId="24749"/>
    <cellStyle name="Standaard 2 3 4 4 2 5 2" xfId="24750"/>
    <cellStyle name="Standaard 2 3 4 4 2 6" xfId="24751"/>
    <cellStyle name="Standaard 2 3 4 4 3" xfId="24752"/>
    <cellStyle name="Standaard 2 3 4 4 3 2" xfId="24753"/>
    <cellStyle name="Standaard 2 3 4 4 3 2 2" xfId="24754"/>
    <cellStyle name="Standaard 2 3 4 4 3 2 2 2" xfId="24755"/>
    <cellStyle name="Standaard 2 3 4 4 3 2 2 2 2" xfId="24756"/>
    <cellStyle name="Standaard 2 3 4 4 3 2 2 3" xfId="24757"/>
    <cellStyle name="Standaard 2 3 4 4 3 2 3" xfId="24758"/>
    <cellStyle name="Standaard 2 3 4 4 3 2 3 2" xfId="24759"/>
    <cellStyle name="Standaard 2 3 4 4 3 2 4" xfId="24760"/>
    <cellStyle name="Standaard 2 3 4 4 3 3" xfId="24761"/>
    <cellStyle name="Standaard 2 3 4 4 3 3 2" xfId="24762"/>
    <cellStyle name="Standaard 2 3 4 4 3 3 2 2" xfId="24763"/>
    <cellStyle name="Standaard 2 3 4 4 3 3 3" xfId="24764"/>
    <cellStyle name="Standaard 2 3 4 4 3 4" xfId="24765"/>
    <cellStyle name="Standaard 2 3 4 4 3 4 2" xfId="24766"/>
    <cellStyle name="Standaard 2 3 4 4 3 5" xfId="24767"/>
    <cellStyle name="Standaard 2 3 4 4 4" xfId="24768"/>
    <cellStyle name="Standaard 2 3 4 4 4 2" xfId="24769"/>
    <cellStyle name="Standaard 2 3 4 4 4 2 2" xfId="24770"/>
    <cellStyle name="Standaard 2 3 4 4 4 2 2 2" xfId="24771"/>
    <cellStyle name="Standaard 2 3 4 4 4 2 3" xfId="24772"/>
    <cellStyle name="Standaard 2 3 4 4 4 3" xfId="24773"/>
    <cellStyle name="Standaard 2 3 4 4 4 3 2" xfId="24774"/>
    <cellStyle name="Standaard 2 3 4 4 4 4" xfId="24775"/>
    <cellStyle name="Standaard 2 3 4 4 5" xfId="24776"/>
    <cellStyle name="Standaard 2 3 4 4 5 2" xfId="24777"/>
    <cellStyle name="Standaard 2 3 4 4 5 2 2" xfId="24778"/>
    <cellStyle name="Standaard 2 3 4 4 5 3" xfId="24779"/>
    <cellStyle name="Standaard 2 3 4 4 6" xfId="24780"/>
    <cellStyle name="Standaard 2 3 4 4 6 2" xfId="24781"/>
    <cellStyle name="Standaard 2 3 4 4 7" xfId="24782"/>
    <cellStyle name="Standaard 2 3 4 5" xfId="24783"/>
    <cellStyle name="Standaard 2 3 4 5 2" xfId="24784"/>
    <cellStyle name="Standaard 2 3 4 5 2 2" xfId="24785"/>
    <cellStyle name="Standaard 2 3 4 5 2 2 2" xfId="24786"/>
    <cellStyle name="Standaard 2 3 4 5 2 2 2 2" xfId="24787"/>
    <cellStyle name="Standaard 2 3 4 5 2 2 2 2 2" xfId="24788"/>
    <cellStyle name="Standaard 2 3 4 5 2 2 2 3" xfId="24789"/>
    <cellStyle name="Standaard 2 3 4 5 2 2 3" xfId="24790"/>
    <cellStyle name="Standaard 2 3 4 5 2 2 3 2" xfId="24791"/>
    <cellStyle name="Standaard 2 3 4 5 2 2 4" xfId="24792"/>
    <cellStyle name="Standaard 2 3 4 5 2 3" xfId="24793"/>
    <cellStyle name="Standaard 2 3 4 5 2 3 2" xfId="24794"/>
    <cellStyle name="Standaard 2 3 4 5 2 3 2 2" xfId="24795"/>
    <cellStyle name="Standaard 2 3 4 5 2 3 3" xfId="24796"/>
    <cellStyle name="Standaard 2 3 4 5 2 4" xfId="24797"/>
    <cellStyle name="Standaard 2 3 4 5 2 4 2" xfId="24798"/>
    <cellStyle name="Standaard 2 3 4 5 2 5" xfId="24799"/>
    <cellStyle name="Standaard 2 3 4 5 3" xfId="24800"/>
    <cellStyle name="Standaard 2 3 4 5 3 2" xfId="24801"/>
    <cellStyle name="Standaard 2 3 4 5 3 2 2" xfId="24802"/>
    <cellStyle name="Standaard 2 3 4 5 3 2 2 2" xfId="24803"/>
    <cellStyle name="Standaard 2 3 4 5 3 2 3" xfId="24804"/>
    <cellStyle name="Standaard 2 3 4 5 3 3" xfId="24805"/>
    <cellStyle name="Standaard 2 3 4 5 3 3 2" xfId="24806"/>
    <cellStyle name="Standaard 2 3 4 5 3 4" xfId="24807"/>
    <cellStyle name="Standaard 2 3 4 5 4" xfId="24808"/>
    <cellStyle name="Standaard 2 3 4 5 4 2" xfId="24809"/>
    <cellStyle name="Standaard 2 3 4 5 4 2 2" xfId="24810"/>
    <cellStyle name="Standaard 2 3 4 5 4 3" xfId="24811"/>
    <cellStyle name="Standaard 2 3 4 5 5" xfId="24812"/>
    <cellStyle name="Standaard 2 3 4 5 5 2" xfId="24813"/>
    <cellStyle name="Standaard 2 3 4 5 6" xfId="24814"/>
    <cellStyle name="Standaard 2 3 4 6" xfId="24815"/>
    <cellStyle name="Standaard 2 3 4 6 2" xfId="24816"/>
    <cellStyle name="Standaard 2 3 4 6 2 2" xfId="24817"/>
    <cellStyle name="Standaard 2 3 4 6 2 2 2" xfId="24818"/>
    <cellStyle name="Standaard 2 3 4 6 2 2 2 2" xfId="24819"/>
    <cellStyle name="Standaard 2 3 4 6 2 2 3" xfId="24820"/>
    <cellStyle name="Standaard 2 3 4 6 2 3" xfId="24821"/>
    <cellStyle name="Standaard 2 3 4 6 2 3 2" xfId="24822"/>
    <cellStyle name="Standaard 2 3 4 6 2 4" xfId="24823"/>
    <cellStyle name="Standaard 2 3 4 6 3" xfId="24824"/>
    <cellStyle name="Standaard 2 3 4 6 3 2" xfId="24825"/>
    <cellStyle name="Standaard 2 3 4 6 3 2 2" xfId="24826"/>
    <cellStyle name="Standaard 2 3 4 6 3 3" xfId="24827"/>
    <cellStyle name="Standaard 2 3 4 6 4" xfId="24828"/>
    <cellStyle name="Standaard 2 3 4 6 4 2" xfId="24829"/>
    <cellStyle name="Standaard 2 3 4 6 5" xfId="24830"/>
    <cellStyle name="Standaard 2 3 4 7" xfId="24831"/>
    <cellStyle name="Standaard 2 3 4 7 2" xfId="24832"/>
    <cellStyle name="Standaard 2 3 4 7 2 2" xfId="24833"/>
    <cellStyle name="Standaard 2 3 4 7 2 2 2" xfId="24834"/>
    <cellStyle name="Standaard 2 3 4 7 2 3" xfId="24835"/>
    <cellStyle name="Standaard 2 3 4 7 3" xfId="24836"/>
    <cellStyle name="Standaard 2 3 4 7 3 2" xfId="24837"/>
    <cellStyle name="Standaard 2 3 4 7 4" xfId="24838"/>
    <cellStyle name="Standaard 2 3 4 8" xfId="24839"/>
    <cellStyle name="Standaard 2 3 4 8 2" xfId="24840"/>
    <cellStyle name="Standaard 2 3 4 8 2 2" xfId="24841"/>
    <cellStyle name="Standaard 2 3 4 8 3" xfId="24842"/>
    <cellStyle name="Standaard 2 3 4 9" xfId="24843"/>
    <cellStyle name="Standaard 2 3 4 9 2" xfId="24844"/>
    <cellStyle name="Standaard 2 3 5" xfId="24845"/>
    <cellStyle name="Standaard 2 3 5 2" xfId="24846"/>
    <cellStyle name="Standaard 2 3 5 2 2" xfId="24847"/>
    <cellStyle name="Standaard 2 3 5 2 2 2" xfId="24848"/>
    <cellStyle name="Standaard 2 3 5 2 2 2 2" xfId="24849"/>
    <cellStyle name="Standaard 2 3 5 2 2 2 2 2" xfId="24850"/>
    <cellStyle name="Standaard 2 3 5 2 2 2 2 2 2" xfId="24851"/>
    <cellStyle name="Standaard 2 3 5 2 2 2 2 2 2 2" xfId="24852"/>
    <cellStyle name="Standaard 2 3 5 2 2 2 2 2 3" xfId="24853"/>
    <cellStyle name="Standaard 2 3 5 2 2 2 2 3" xfId="24854"/>
    <cellStyle name="Standaard 2 3 5 2 2 2 2 3 2" xfId="24855"/>
    <cellStyle name="Standaard 2 3 5 2 2 2 2 4" xfId="24856"/>
    <cellStyle name="Standaard 2 3 5 2 2 2 3" xfId="24857"/>
    <cellStyle name="Standaard 2 3 5 2 2 2 3 2" xfId="24858"/>
    <cellStyle name="Standaard 2 3 5 2 2 2 3 2 2" xfId="24859"/>
    <cellStyle name="Standaard 2 3 5 2 2 2 3 3" xfId="24860"/>
    <cellStyle name="Standaard 2 3 5 2 2 2 4" xfId="24861"/>
    <cellStyle name="Standaard 2 3 5 2 2 2 4 2" xfId="24862"/>
    <cellStyle name="Standaard 2 3 5 2 2 2 5" xfId="24863"/>
    <cellStyle name="Standaard 2 3 5 2 2 3" xfId="24864"/>
    <cellStyle name="Standaard 2 3 5 2 2 3 2" xfId="24865"/>
    <cellStyle name="Standaard 2 3 5 2 2 3 2 2" xfId="24866"/>
    <cellStyle name="Standaard 2 3 5 2 2 3 2 2 2" xfId="24867"/>
    <cellStyle name="Standaard 2 3 5 2 2 3 2 3" xfId="24868"/>
    <cellStyle name="Standaard 2 3 5 2 2 3 3" xfId="24869"/>
    <cellStyle name="Standaard 2 3 5 2 2 3 3 2" xfId="24870"/>
    <cellStyle name="Standaard 2 3 5 2 2 3 4" xfId="24871"/>
    <cellStyle name="Standaard 2 3 5 2 2 4" xfId="24872"/>
    <cellStyle name="Standaard 2 3 5 2 2 4 2" xfId="24873"/>
    <cellStyle name="Standaard 2 3 5 2 2 4 2 2" xfId="24874"/>
    <cellStyle name="Standaard 2 3 5 2 2 4 3" xfId="24875"/>
    <cellStyle name="Standaard 2 3 5 2 2 5" xfId="24876"/>
    <cellStyle name="Standaard 2 3 5 2 2 5 2" xfId="24877"/>
    <cellStyle name="Standaard 2 3 5 2 2 6" xfId="24878"/>
    <cellStyle name="Standaard 2 3 5 2 3" xfId="24879"/>
    <cellStyle name="Standaard 2 3 5 2 3 2" xfId="24880"/>
    <cellStyle name="Standaard 2 3 5 2 3 2 2" xfId="24881"/>
    <cellStyle name="Standaard 2 3 5 2 3 2 2 2" xfId="24882"/>
    <cellStyle name="Standaard 2 3 5 2 3 2 2 2 2" xfId="24883"/>
    <cellStyle name="Standaard 2 3 5 2 3 2 2 3" xfId="24884"/>
    <cellStyle name="Standaard 2 3 5 2 3 2 3" xfId="24885"/>
    <cellStyle name="Standaard 2 3 5 2 3 2 3 2" xfId="24886"/>
    <cellStyle name="Standaard 2 3 5 2 3 2 4" xfId="24887"/>
    <cellStyle name="Standaard 2 3 5 2 3 3" xfId="24888"/>
    <cellStyle name="Standaard 2 3 5 2 3 3 2" xfId="24889"/>
    <cellStyle name="Standaard 2 3 5 2 3 3 2 2" xfId="24890"/>
    <cellStyle name="Standaard 2 3 5 2 3 3 3" xfId="24891"/>
    <cellStyle name="Standaard 2 3 5 2 3 4" xfId="24892"/>
    <cellStyle name="Standaard 2 3 5 2 3 4 2" xfId="24893"/>
    <cellStyle name="Standaard 2 3 5 2 3 5" xfId="24894"/>
    <cellStyle name="Standaard 2 3 5 2 4" xfId="24895"/>
    <cellStyle name="Standaard 2 3 5 2 4 2" xfId="24896"/>
    <cellStyle name="Standaard 2 3 5 2 4 2 2" xfId="24897"/>
    <cellStyle name="Standaard 2 3 5 2 4 2 2 2" xfId="24898"/>
    <cellStyle name="Standaard 2 3 5 2 4 2 3" xfId="24899"/>
    <cellStyle name="Standaard 2 3 5 2 4 3" xfId="24900"/>
    <cellStyle name="Standaard 2 3 5 2 4 3 2" xfId="24901"/>
    <cellStyle name="Standaard 2 3 5 2 4 4" xfId="24902"/>
    <cellStyle name="Standaard 2 3 5 2 5" xfId="24903"/>
    <cellStyle name="Standaard 2 3 5 2 5 2" xfId="24904"/>
    <cellStyle name="Standaard 2 3 5 2 5 2 2" xfId="24905"/>
    <cellStyle name="Standaard 2 3 5 2 5 3" xfId="24906"/>
    <cellStyle name="Standaard 2 3 5 2 6" xfId="24907"/>
    <cellStyle name="Standaard 2 3 5 2 6 2" xfId="24908"/>
    <cellStyle name="Standaard 2 3 5 2 7" xfId="24909"/>
    <cellStyle name="Standaard 2 3 5 3" xfId="24910"/>
    <cellStyle name="Standaard 2 3 5 3 2" xfId="24911"/>
    <cellStyle name="Standaard 2 3 5 3 2 2" xfId="24912"/>
    <cellStyle name="Standaard 2 3 5 3 2 2 2" xfId="24913"/>
    <cellStyle name="Standaard 2 3 5 3 2 2 2 2" xfId="24914"/>
    <cellStyle name="Standaard 2 3 5 3 2 2 2 2 2" xfId="24915"/>
    <cellStyle name="Standaard 2 3 5 3 2 2 2 3" xfId="24916"/>
    <cellStyle name="Standaard 2 3 5 3 2 2 3" xfId="24917"/>
    <cellStyle name="Standaard 2 3 5 3 2 2 3 2" xfId="24918"/>
    <cellStyle name="Standaard 2 3 5 3 2 2 4" xfId="24919"/>
    <cellStyle name="Standaard 2 3 5 3 2 3" xfId="24920"/>
    <cellStyle name="Standaard 2 3 5 3 2 3 2" xfId="24921"/>
    <cellStyle name="Standaard 2 3 5 3 2 3 2 2" xfId="24922"/>
    <cellStyle name="Standaard 2 3 5 3 2 3 3" xfId="24923"/>
    <cellStyle name="Standaard 2 3 5 3 2 4" xfId="24924"/>
    <cellStyle name="Standaard 2 3 5 3 2 4 2" xfId="24925"/>
    <cellStyle name="Standaard 2 3 5 3 2 5" xfId="24926"/>
    <cellStyle name="Standaard 2 3 5 3 3" xfId="24927"/>
    <cellStyle name="Standaard 2 3 5 3 3 2" xfId="24928"/>
    <cellStyle name="Standaard 2 3 5 3 3 2 2" xfId="24929"/>
    <cellStyle name="Standaard 2 3 5 3 3 2 2 2" xfId="24930"/>
    <cellStyle name="Standaard 2 3 5 3 3 2 3" xfId="24931"/>
    <cellStyle name="Standaard 2 3 5 3 3 3" xfId="24932"/>
    <cellStyle name="Standaard 2 3 5 3 3 3 2" xfId="24933"/>
    <cellStyle name="Standaard 2 3 5 3 3 4" xfId="24934"/>
    <cellStyle name="Standaard 2 3 5 3 4" xfId="24935"/>
    <cellStyle name="Standaard 2 3 5 3 4 2" xfId="24936"/>
    <cellStyle name="Standaard 2 3 5 3 4 2 2" xfId="24937"/>
    <cellStyle name="Standaard 2 3 5 3 4 3" xfId="24938"/>
    <cellStyle name="Standaard 2 3 5 3 5" xfId="24939"/>
    <cellStyle name="Standaard 2 3 5 3 5 2" xfId="24940"/>
    <cellStyle name="Standaard 2 3 5 3 6" xfId="24941"/>
    <cellStyle name="Standaard 2 3 5 4" xfId="24942"/>
    <cellStyle name="Standaard 2 3 5 4 2" xfId="24943"/>
    <cellStyle name="Standaard 2 3 5 4 2 2" xfId="24944"/>
    <cellStyle name="Standaard 2 3 5 4 2 2 2" xfId="24945"/>
    <cellStyle name="Standaard 2 3 5 4 2 2 2 2" xfId="24946"/>
    <cellStyle name="Standaard 2 3 5 4 2 2 3" xfId="24947"/>
    <cellStyle name="Standaard 2 3 5 4 2 3" xfId="24948"/>
    <cellStyle name="Standaard 2 3 5 4 2 3 2" xfId="24949"/>
    <cellStyle name="Standaard 2 3 5 4 2 4" xfId="24950"/>
    <cellStyle name="Standaard 2 3 5 4 3" xfId="24951"/>
    <cellStyle name="Standaard 2 3 5 4 3 2" xfId="24952"/>
    <cellStyle name="Standaard 2 3 5 4 3 2 2" xfId="24953"/>
    <cellStyle name="Standaard 2 3 5 4 3 3" xfId="24954"/>
    <cellStyle name="Standaard 2 3 5 4 4" xfId="24955"/>
    <cellStyle name="Standaard 2 3 5 4 4 2" xfId="24956"/>
    <cellStyle name="Standaard 2 3 5 4 5" xfId="24957"/>
    <cellStyle name="Standaard 2 3 5 5" xfId="24958"/>
    <cellStyle name="Standaard 2 3 5 5 2" xfId="24959"/>
    <cellStyle name="Standaard 2 3 5 5 2 2" xfId="24960"/>
    <cellStyle name="Standaard 2 3 5 5 2 2 2" xfId="24961"/>
    <cellStyle name="Standaard 2 3 5 5 2 3" xfId="24962"/>
    <cellStyle name="Standaard 2 3 5 5 3" xfId="24963"/>
    <cellStyle name="Standaard 2 3 5 5 3 2" xfId="24964"/>
    <cellStyle name="Standaard 2 3 5 5 4" xfId="24965"/>
    <cellStyle name="Standaard 2 3 5 6" xfId="24966"/>
    <cellStyle name="Standaard 2 3 5 6 2" xfId="24967"/>
    <cellStyle name="Standaard 2 3 5 6 2 2" xfId="24968"/>
    <cellStyle name="Standaard 2 3 5 6 3" xfId="24969"/>
    <cellStyle name="Standaard 2 3 5 7" xfId="24970"/>
    <cellStyle name="Standaard 2 3 5 7 2" xfId="24971"/>
    <cellStyle name="Standaard 2 3 5 8" xfId="24972"/>
    <cellStyle name="Standaard 2 3 6" xfId="24973"/>
    <cellStyle name="Standaard 2 3 6 2" xfId="24974"/>
    <cellStyle name="Standaard 2 3 6 2 2" xfId="24975"/>
    <cellStyle name="Standaard 2 3 6 2 2 2" xfId="24976"/>
    <cellStyle name="Standaard 2 3 6 2 2 2 2" xfId="24977"/>
    <cellStyle name="Standaard 2 3 6 2 2 2 2 2" xfId="24978"/>
    <cellStyle name="Standaard 2 3 6 2 2 2 2 2 2" xfId="24979"/>
    <cellStyle name="Standaard 2 3 6 2 2 2 2 2 2 2" xfId="24980"/>
    <cellStyle name="Standaard 2 3 6 2 2 2 2 2 3" xfId="24981"/>
    <cellStyle name="Standaard 2 3 6 2 2 2 2 3" xfId="24982"/>
    <cellStyle name="Standaard 2 3 6 2 2 2 2 3 2" xfId="24983"/>
    <cellStyle name="Standaard 2 3 6 2 2 2 2 4" xfId="24984"/>
    <cellStyle name="Standaard 2 3 6 2 2 2 3" xfId="24985"/>
    <cellStyle name="Standaard 2 3 6 2 2 2 3 2" xfId="24986"/>
    <cellStyle name="Standaard 2 3 6 2 2 2 3 2 2" xfId="24987"/>
    <cellStyle name="Standaard 2 3 6 2 2 2 3 3" xfId="24988"/>
    <cellStyle name="Standaard 2 3 6 2 2 2 4" xfId="24989"/>
    <cellStyle name="Standaard 2 3 6 2 2 2 4 2" xfId="24990"/>
    <cellStyle name="Standaard 2 3 6 2 2 2 5" xfId="24991"/>
    <cellStyle name="Standaard 2 3 6 2 2 3" xfId="24992"/>
    <cellStyle name="Standaard 2 3 6 2 2 3 2" xfId="24993"/>
    <cellStyle name="Standaard 2 3 6 2 2 3 2 2" xfId="24994"/>
    <cellStyle name="Standaard 2 3 6 2 2 3 2 2 2" xfId="24995"/>
    <cellStyle name="Standaard 2 3 6 2 2 3 2 3" xfId="24996"/>
    <cellStyle name="Standaard 2 3 6 2 2 3 3" xfId="24997"/>
    <cellStyle name="Standaard 2 3 6 2 2 3 3 2" xfId="24998"/>
    <cellStyle name="Standaard 2 3 6 2 2 3 4" xfId="24999"/>
    <cellStyle name="Standaard 2 3 6 2 2 4" xfId="25000"/>
    <cellStyle name="Standaard 2 3 6 2 2 4 2" xfId="25001"/>
    <cellStyle name="Standaard 2 3 6 2 2 4 2 2" xfId="25002"/>
    <cellStyle name="Standaard 2 3 6 2 2 4 3" xfId="25003"/>
    <cellStyle name="Standaard 2 3 6 2 2 5" xfId="25004"/>
    <cellStyle name="Standaard 2 3 6 2 2 5 2" xfId="25005"/>
    <cellStyle name="Standaard 2 3 6 2 2 6" xfId="25006"/>
    <cellStyle name="Standaard 2 3 6 2 3" xfId="25007"/>
    <cellStyle name="Standaard 2 3 6 2 3 2" xfId="25008"/>
    <cellStyle name="Standaard 2 3 6 2 3 2 2" xfId="25009"/>
    <cellStyle name="Standaard 2 3 6 2 3 2 2 2" xfId="25010"/>
    <cellStyle name="Standaard 2 3 6 2 3 2 2 2 2" xfId="25011"/>
    <cellStyle name="Standaard 2 3 6 2 3 2 2 3" xfId="25012"/>
    <cellStyle name="Standaard 2 3 6 2 3 2 3" xfId="25013"/>
    <cellStyle name="Standaard 2 3 6 2 3 2 3 2" xfId="25014"/>
    <cellStyle name="Standaard 2 3 6 2 3 2 4" xfId="25015"/>
    <cellStyle name="Standaard 2 3 6 2 3 3" xfId="25016"/>
    <cellStyle name="Standaard 2 3 6 2 3 3 2" xfId="25017"/>
    <cellStyle name="Standaard 2 3 6 2 3 3 2 2" xfId="25018"/>
    <cellStyle name="Standaard 2 3 6 2 3 3 3" xfId="25019"/>
    <cellStyle name="Standaard 2 3 6 2 3 4" xfId="25020"/>
    <cellStyle name="Standaard 2 3 6 2 3 4 2" xfId="25021"/>
    <cellStyle name="Standaard 2 3 6 2 3 5" xfId="25022"/>
    <cellStyle name="Standaard 2 3 6 2 4" xfId="25023"/>
    <cellStyle name="Standaard 2 3 6 2 4 2" xfId="25024"/>
    <cellStyle name="Standaard 2 3 6 2 4 2 2" xfId="25025"/>
    <cellStyle name="Standaard 2 3 6 2 4 2 2 2" xfId="25026"/>
    <cellStyle name="Standaard 2 3 6 2 4 2 3" xfId="25027"/>
    <cellStyle name="Standaard 2 3 6 2 4 3" xfId="25028"/>
    <cellStyle name="Standaard 2 3 6 2 4 3 2" xfId="25029"/>
    <cellStyle name="Standaard 2 3 6 2 4 4" xfId="25030"/>
    <cellStyle name="Standaard 2 3 6 2 5" xfId="25031"/>
    <cellStyle name="Standaard 2 3 6 2 5 2" xfId="25032"/>
    <cellStyle name="Standaard 2 3 6 2 5 2 2" xfId="25033"/>
    <cellStyle name="Standaard 2 3 6 2 5 3" xfId="25034"/>
    <cellStyle name="Standaard 2 3 6 2 6" xfId="25035"/>
    <cellStyle name="Standaard 2 3 6 2 6 2" xfId="25036"/>
    <cellStyle name="Standaard 2 3 6 2 7" xfId="25037"/>
    <cellStyle name="Standaard 2 3 6 3" xfId="25038"/>
    <cellStyle name="Standaard 2 3 6 3 2" xfId="25039"/>
    <cellStyle name="Standaard 2 3 6 3 2 2" xfId="25040"/>
    <cellStyle name="Standaard 2 3 6 3 2 2 2" xfId="25041"/>
    <cellStyle name="Standaard 2 3 6 3 2 2 2 2" xfId="25042"/>
    <cellStyle name="Standaard 2 3 6 3 2 2 2 2 2" xfId="25043"/>
    <cellStyle name="Standaard 2 3 6 3 2 2 2 3" xfId="25044"/>
    <cellStyle name="Standaard 2 3 6 3 2 2 3" xfId="25045"/>
    <cellStyle name="Standaard 2 3 6 3 2 2 3 2" xfId="25046"/>
    <cellStyle name="Standaard 2 3 6 3 2 2 4" xfId="25047"/>
    <cellStyle name="Standaard 2 3 6 3 2 3" xfId="25048"/>
    <cellStyle name="Standaard 2 3 6 3 2 3 2" xfId="25049"/>
    <cellStyle name="Standaard 2 3 6 3 2 3 2 2" xfId="25050"/>
    <cellStyle name="Standaard 2 3 6 3 2 3 3" xfId="25051"/>
    <cellStyle name="Standaard 2 3 6 3 2 4" xfId="25052"/>
    <cellStyle name="Standaard 2 3 6 3 2 4 2" xfId="25053"/>
    <cellStyle name="Standaard 2 3 6 3 2 5" xfId="25054"/>
    <cellStyle name="Standaard 2 3 6 3 3" xfId="25055"/>
    <cellStyle name="Standaard 2 3 6 3 3 2" xfId="25056"/>
    <cellStyle name="Standaard 2 3 6 3 3 2 2" xfId="25057"/>
    <cellStyle name="Standaard 2 3 6 3 3 2 2 2" xfId="25058"/>
    <cellStyle name="Standaard 2 3 6 3 3 2 3" xfId="25059"/>
    <cellStyle name="Standaard 2 3 6 3 3 3" xfId="25060"/>
    <cellStyle name="Standaard 2 3 6 3 3 3 2" xfId="25061"/>
    <cellStyle name="Standaard 2 3 6 3 3 4" xfId="25062"/>
    <cellStyle name="Standaard 2 3 6 3 4" xfId="25063"/>
    <cellStyle name="Standaard 2 3 6 3 4 2" xfId="25064"/>
    <cellStyle name="Standaard 2 3 6 3 4 2 2" xfId="25065"/>
    <cellStyle name="Standaard 2 3 6 3 4 3" xfId="25066"/>
    <cellStyle name="Standaard 2 3 6 3 5" xfId="25067"/>
    <cellStyle name="Standaard 2 3 6 3 5 2" xfId="25068"/>
    <cellStyle name="Standaard 2 3 6 3 6" xfId="25069"/>
    <cellStyle name="Standaard 2 3 6 4" xfId="25070"/>
    <cellStyle name="Standaard 2 3 6 4 2" xfId="25071"/>
    <cellStyle name="Standaard 2 3 6 4 2 2" xfId="25072"/>
    <cellStyle name="Standaard 2 3 6 4 2 2 2" xfId="25073"/>
    <cellStyle name="Standaard 2 3 6 4 2 2 2 2" xfId="25074"/>
    <cellStyle name="Standaard 2 3 6 4 2 2 3" xfId="25075"/>
    <cellStyle name="Standaard 2 3 6 4 2 3" xfId="25076"/>
    <cellStyle name="Standaard 2 3 6 4 2 3 2" xfId="25077"/>
    <cellStyle name="Standaard 2 3 6 4 2 4" xfId="25078"/>
    <cellStyle name="Standaard 2 3 6 4 3" xfId="25079"/>
    <cellStyle name="Standaard 2 3 6 4 3 2" xfId="25080"/>
    <cellStyle name="Standaard 2 3 6 4 3 2 2" xfId="25081"/>
    <cellStyle name="Standaard 2 3 6 4 3 3" xfId="25082"/>
    <cellStyle name="Standaard 2 3 6 4 4" xfId="25083"/>
    <cellStyle name="Standaard 2 3 6 4 4 2" xfId="25084"/>
    <cellStyle name="Standaard 2 3 6 4 5" xfId="25085"/>
    <cellStyle name="Standaard 2 3 6 5" xfId="25086"/>
    <cellStyle name="Standaard 2 3 6 5 2" xfId="25087"/>
    <cellStyle name="Standaard 2 3 6 5 2 2" xfId="25088"/>
    <cellStyle name="Standaard 2 3 6 5 2 2 2" xfId="25089"/>
    <cellStyle name="Standaard 2 3 6 5 2 3" xfId="25090"/>
    <cellStyle name="Standaard 2 3 6 5 3" xfId="25091"/>
    <cellStyle name="Standaard 2 3 6 5 3 2" xfId="25092"/>
    <cellStyle name="Standaard 2 3 6 5 4" xfId="25093"/>
    <cellStyle name="Standaard 2 3 6 6" xfId="25094"/>
    <cellStyle name="Standaard 2 3 6 6 2" xfId="25095"/>
    <cellStyle name="Standaard 2 3 6 6 2 2" xfId="25096"/>
    <cellStyle name="Standaard 2 3 6 6 3" xfId="25097"/>
    <cellStyle name="Standaard 2 3 6 7" xfId="25098"/>
    <cellStyle name="Standaard 2 3 6 7 2" xfId="25099"/>
    <cellStyle name="Standaard 2 3 6 8" xfId="25100"/>
    <cellStyle name="Standaard 2 3 7" xfId="25101"/>
    <cellStyle name="Standaard 2 3 7 2" xfId="25102"/>
    <cellStyle name="Standaard 2 3 7 2 2" xfId="25103"/>
    <cellStyle name="Standaard 2 3 7 2 2 2" xfId="25104"/>
    <cellStyle name="Standaard 2 3 7 2 2 2 2" xfId="25105"/>
    <cellStyle name="Standaard 2 3 7 2 2 2 2 2" xfId="25106"/>
    <cellStyle name="Standaard 2 3 7 2 2 2 2 2 2" xfId="25107"/>
    <cellStyle name="Standaard 2 3 7 2 2 2 2 3" xfId="25108"/>
    <cellStyle name="Standaard 2 3 7 2 2 2 3" xfId="25109"/>
    <cellStyle name="Standaard 2 3 7 2 2 2 3 2" xfId="25110"/>
    <cellStyle name="Standaard 2 3 7 2 2 2 4" xfId="25111"/>
    <cellStyle name="Standaard 2 3 7 2 2 3" xfId="25112"/>
    <cellStyle name="Standaard 2 3 7 2 2 3 2" xfId="25113"/>
    <cellStyle name="Standaard 2 3 7 2 2 3 2 2" xfId="25114"/>
    <cellStyle name="Standaard 2 3 7 2 2 3 3" xfId="25115"/>
    <cellStyle name="Standaard 2 3 7 2 2 4" xfId="25116"/>
    <cellStyle name="Standaard 2 3 7 2 2 4 2" xfId="25117"/>
    <cellStyle name="Standaard 2 3 7 2 2 5" xfId="25118"/>
    <cellStyle name="Standaard 2 3 7 2 3" xfId="25119"/>
    <cellStyle name="Standaard 2 3 7 2 3 2" xfId="25120"/>
    <cellStyle name="Standaard 2 3 7 2 3 2 2" xfId="25121"/>
    <cellStyle name="Standaard 2 3 7 2 3 2 2 2" xfId="25122"/>
    <cellStyle name="Standaard 2 3 7 2 3 2 3" xfId="25123"/>
    <cellStyle name="Standaard 2 3 7 2 3 3" xfId="25124"/>
    <cellStyle name="Standaard 2 3 7 2 3 3 2" xfId="25125"/>
    <cellStyle name="Standaard 2 3 7 2 3 4" xfId="25126"/>
    <cellStyle name="Standaard 2 3 7 2 4" xfId="25127"/>
    <cellStyle name="Standaard 2 3 7 2 4 2" xfId="25128"/>
    <cellStyle name="Standaard 2 3 7 2 4 2 2" xfId="25129"/>
    <cellStyle name="Standaard 2 3 7 2 4 3" xfId="25130"/>
    <cellStyle name="Standaard 2 3 7 2 5" xfId="25131"/>
    <cellStyle name="Standaard 2 3 7 2 5 2" xfId="25132"/>
    <cellStyle name="Standaard 2 3 7 2 6" xfId="25133"/>
    <cellStyle name="Standaard 2 3 7 3" xfId="25134"/>
    <cellStyle name="Standaard 2 3 7 3 2" xfId="25135"/>
    <cellStyle name="Standaard 2 3 7 3 2 2" xfId="25136"/>
    <cellStyle name="Standaard 2 3 7 3 2 2 2" xfId="25137"/>
    <cellStyle name="Standaard 2 3 7 3 2 2 2 2" xfId="25138"/>
    <cellStyle name="Standaard 2 3 7 3 2 2 3" xfId="25139"/>
    <cellStyle name="Standaard 2 3 7 3 2 3" xfId="25140"/>
    <cellStyle name="Standaard 2 3 7 3 2 3 2" xfId="25141"/>
    <cellStyle name="Standaard 2 3 7 3 2 4" xfId="25142"/>
    <cellStyle name="Standaard 2 3 7 3 3" xfId="25143"/>
    <cellStyle name="Standaard 2 3 7 3 3 2" xfId="25144"/>
    <cellStyle name="Standaard 2 3 7 3 3 2 2" xfId="25145"/>
    <cellStyle name="Standaard 2 3 7 3 3 3" xfId="25146"/>
    <cellStyle name="Standaard 2 3 7 3 4" xfId="25147"/>
    <cellStyle name="Standaard 2 3 7 3 4 2" xfId="25148"/>
    <cellStyle name="Standaard 2 3 7 3 5" xfId="25149"/>
    <cellStyle name="Standaard 2 3 7 4" xfId="25150"/>
    <cellStyle name="Standaard 2 3 7 4 2" xfId="25151"/>
    <cellStyle name="Standaard 2 3 7 4 2 2" xfId="25152"/>
    <cellStyle name="Standaard 2 3 7 4 2 2 2" xfId="25153"/>
    <cellStyle name="Standaard 2 3 7 4 2 3" xfId="25154"/>
    <cellStyle name="Standaard 2 3 7 4 3" xfId="25155"/>
    <cellStyle name="Standaard 2 3 7 4 3 2" xfId="25156"/>
    <cellStyle name="Standaard 2 3 7 4 4" xfId="25157"/>
    <cellStyle name="Standaard 2 3 7 5" xfId="25158"/>
    <cellStyle name="Standaard 2 3 7 5 2" xfId="25159"/>
    <cellStyle name="Standaard 2 3 7 5 2 2" xfId="25160"/>
    <cellStyle name="Standaard 2 3 7 5 3" xfId="25161"/>
    <cellStyle name="Standaard 2 3 7 6" xfId="25162"/>
    <cellStyle name="Standaard 2 3 7 6 2" xfId="25163"/>
    <cellStyle name="Standaard 2 3 7 7" xfId="25164"/>
    <cellStyle name="Standaard 2 3 8" xfId="25165"/>
    <cellStyle name="Standaard 2 3 8 2" xfId="25166"/>
    <cellStyle name="Standaard 2 3 8 2 2" xfId="25167"/>
    <cellStyle name="Standaard 2 3 8 2 2 2" xfId="25168"/>
    <cellStyle name="Standaard 2 3 8 2 2 2 2" xfId="25169"/>
    <cellStyle name="Standaard 2 3 8 2 2 2 2 2" xfId="25170"/>
    <cellStyle name="Standaard 2 3 8 2 2 2 3" xfId="25171"/>
    <cellStyle name="Standaard 2 3 8 2 2 3" xfId="25172"/>
    <cellStyle name="Standaard 2 3 8 2 2 3 2" xfId="25173"/>
    <cellStyle name="Standaard 2 3 8 2 2 4" xfId="25174"/>
    <cellStyle name="Standaard 2 3 8 2 3" xfId="25175"/>
    <cellStyle name="Standaard 2 3 8 2 3 2" xfId="25176"/>
    <cellStyle name="Standaard 2 3 8 2 3 2 2" xfId="25177"/>
    <cellStyle name="Standaard 2 3 8 2 3 3" xfId="25178"/>
    <cellStyle name="Standaard 2 3 8 2 4" xfId="25179"/>
    <cellStyle name="Standaard 2 3 8 2 4 2" xfId="25180"/>
    <cellStyle name="Standaard 2 3 8 2 5" xfId="25181"/>
    <cellStyle name="Standaard 2 3 8 3" xfId="25182"/>
    <cellStyle name="Standaard 2 3 8 3 2" xfId="25183"/>
    <cellStyle name="Standaard 2 3 8 3 2 2" xfId="25184"/>
    <cellStyle name="Standaard 2 3 8 3 2 2 2" xfId="25185"/>
    <cellStyle name="Standaard 2 3 8 3 2 3" xfId="25186"/>
    <cellStyle name="Standaard 2 3 8 3 3" xfId="25187"/>
    <cellStyle name="Standaard 2 3 8 3 3 2" xfId="25188"/>
    <cellStyle name="Standaard 2 3 8 3 4" xfId="25189"/>
    <cellStyle name="Standaard 2 3 8 4" xfId="25190"/>
    <cellStyle name="Standaard 2 3 8 4 2" xfId="25191"/>
    <cellStyle name="Standaard 2 3 8 4 2 2" xfId="25192"/>
    <cellStyle name="Standaard 2 3 8 4 3" xfId="25193"/>
    <cellStyle name="Standaard 2 3 8 5" xfId="25194"/>
    <cellStyle name="Standaard 2 3 8 5 2" xfId="25195"/>
    <cellStyle name="Standaard 2 3 8 6" xfId="25196"/>
    <cellStyle name="Standaard 2 3 9" xfId="25197"/>
    <cellStyle name="Standaard 2 3 9 2" xfId="25198"/>
    <cellStyle name="Standaard 2 3 9 2 2" xfId="25199"/>
    <cellStyle name="Standaard 2 3 9 2 2 2" xfId="25200"/>
    <cellStyle name="Standaard 2 3 9 2 2 2 2" xfId="25201"/>
    <cellStyle name="Standaard 2 3 9 2 2 3" xfId="25202"/>
    <cellStyle name="Standaard 2 3 9 2 3" xfId="25203"/>
    <cellStyle name="Standaard 2 3 9 2 3 2" xfId="25204"/>
    <cellStyle name="Standaard 2 3 9 2 4" xfId="25205"/>
    <cellStyle name="Standaard 2 3 9 3" xfId="25206"/>
    <cellStyle name="Standaard 2 3 9 3 2" xfId="25207"/>
    <cellStyle name="Standaard 2 3 9 3 2 2" xfId="25208"/>
    <cellStyle name="Standaard 2 3 9 3 3" xfId="25209"/>
    <cellStyle name="Standaard 2 3 9 4" xfId="25210"/>
    <cellStyle name="Standaard 2 3 9 4 2" xfId="25211"/>
    <cellStyle name="Standaard 2 3 9 5" xfId="25212"/>
    <cellStyle name="Standaard 2 4" xfId="25213"/>
    <cellStyle name="Standaard 2 4 10" xfId="25214"/>
    <cellStyle name="Standaard 2 4 10 2" xfId="25215"/>
    <cellStyle name="Standaard 2 4 10 2 2" xfId="25216"/>
    <cellStyle name="Standaard 2 4 10 3" xfId="25217"/>
    <cellStyle name="Standaard 2 4 11" xfId="25218"/>
    <cellStyle name="Standaard 2 4 11 2" xfId="25219"/>
    <cellStyle name="Standaard 2 4 12" xfId="25220"/>
    <cellStyle name="Standaard 2 4 2" xfId="25221"/>
    <cellStyle name="Standaard 2 4 2 10" xfId="25222"/>
    <cellStyle name="Standaard 2 4 2 2" xfId="25223"/>
    <cellStyle name="Standaard 2 4 2 2 2" xfId="25224"/>
    <cellStyle name="Standaard 2 4 2 2 2 2" xfId="25225"/>
    <cellStyle name="Standaard 2 4 2 2 2 2 2" xfId="25226"/>
    <cellStyle name="Standaard 2 4 2 2 2 2 2 2" xfId="25227"/>
    <cellStyle name="Standaard 2 4 2 2 2 2 2 2 2" xfId="25228"/>
    <cellStyle name="Standaard 2 4 2 2 2 2 2 2 2 2" xfId="25229"/>
    <cellStyle name="Standaard 2 4 2 2 2 2 2 2 2 2 2" xfId="25230"/>
    <cellStyle name="Standaard 2 4 2 2 2 2 2 2 2 3" xfId="25231"/>
    <cellStyle name="Standaard 2 4 2 2 2 2 2 2 3" xfId="25232"/>
    <cellStyle name="Standaard 2 4 2 2 2 2 2 2 3 2" xfId="25233"/>
    <cellStyle name="Standaard 2 4 2 2 2 2 2 2 4" xfId="25234"/>
    <cellStyle name="Standaard 2 4 2 2 2 2 2 3" xfId="25235"/>
    <cellStyle name="Standaard 2 4 2 2 2 2 2 3 2" xfId="25236"/>
    <cellStyle name="Standaard 2 4 2 2 2 2 2 3 2 2" xfId="25237"/>
    <cellStyle name="Standaard 2 4 2 2 2 2 2 3 3" xfId="25238"/>
    <cellStyle name="Standaard 2 4 2 2 2 2 2 4" xfId="25239"/>
    <cellStyle name="Standaard 2 4 2 2 2 2 2 4 2" xfId="25240"/>
    <cellStyle name="Standaard 2 4 2 2 2 2 2 5" xfId="25241"/>
    <cellStyle name="Standaard 2 4 2 2 2 2 3" xfId="25242"/>
    <cellStyle name="Standaard 2 4 2 2 2 2 3 2" xfId="25243"/>
    <cellStyle name="Standaard 2 4 2 2 2 2 3 2 2" xfId="25244"/>
    <cellStyle name="Standaard 2 4 2 2 2 2 3 2 2 2" xfId="25245"/>
    <cellStyle name="Standaard 2 4 2 2 2 2 3 2 3" xfId="25246"/>
    <cellStyle name="Standaard 2 4 2 2 2 2 3 3" xfId="25247"/>
    <cellStyle name="Standaard 2 4 2 2 2 2 3 3 2" xfId="25248"/>
    <cellStyle name="Standaard 2 4 2 2 2 2 3 4" xfId="25249"/>
    <cellStyle name="Standaard 2 4 2 2 2 2 4" xfId="25250"/>
    <cellStyle name="Standaard 2 4 2 2 2 2 4 2" xfId="25251"/>
    <cellStyle name="Standaard 2 4 2 2 2 2 4 2 2" xfId="25252"/>
    <cellStyle name="Standaard 2 4 2 2 2 2 4 3" xfId="25253"/>
    <cellStyle name="Standaard 2 4 2 2 2 2 5" xfId="25254"/>
    <cellStyle name="Standaard 2 4 2 2 2 2 5 2" xfId="25255"/>
    <cellStyle name="Standaard 2 4 2 2 2 2 6" xfId="25256"/>
    <cellStyle name="Standaard 2 4 2 2 2 3" xfId="25257"/>
    <cellStyle name="Standaard 2 4 2 2 2 3 2" xfId="25258"/>
    <cellStyle name="Standaard 2 4 2 2 2 3 2 2" xfId="25259"/>
    <cellStyle name="Standaard 2 4 2 2 2 3 2 2 2" xfId="25260"/>
    <cellStyle name="Standaard 2 4 2 2 2 3 2 2 2 2" xfId="25261"/>
    <cellStyle name="Standaard 2 4 2 2 2 3 2 2 3" xfId="25262"/>
    <cellStyle name="Standaard 2 4 2 2 2 3 2 3" xfId="25263"/>
    <cellStyle name="Standaard 2 4 2 2 2 3 2 3 2" xfId="25264"/>
    <cellStyle name="Standaard 2 4 2 2 2 3 2 4" xfId="25265"/>
    <cellStyle name="Standaard 2 4 2 2 2 3 3" xfId="25266"/>
    <cellStyle name="Standaard 2 4 2 2 2 3 3 2" xfId="25267"/>
    <cellStyle name="Standaard 2 4 2 2 2 3 3 2 2" xfId="25268"/>
    <cellStyle name="Standaard 2 4 2 2 2 3 3 3" xfId="25269"/>
    <cellStyle name="Standaard 2 4 2 2 2 3 4" xfId="25270"/>
    <cellStyle name="Standaard 2 4 2 2 2 3 4 2" xfId="25271"/>
    <cellStyle name="Standaard 2 4 2 2 2 3 5" xfId="25272"/>
    <cellStyle name="Standaard 2 4 2 2 2 4" xfId="25273"/>
    <cellStyle name="Standaard 2 4 2 2 2 4 2" xfId="25274"/>
    <cellStyle name="Standaard 2 4 2 2 2 4 2 2" xfId="25275"/>
    <cellStyle name="Standaard 2 4 2 2 2 4 2 2 2" xfId="25276"/>
    <cellStyle name="Standaard 2 4 2 2 2 4 2 3" xfId="25277"/>
    <cellStyle name="Standaard 2 4 2 2 2 4 3" xfId="25278"/>
    <cellStyle name="Standaard 2 4 2 2 2 4 3 2" xfId="25279"/>
    <cellStyle name="Standaard 2 4 2 2 2 4 4" xfId="25280"/>
    <cellStyle name="Standaard 2 4 2 2 2 5" xfId="25281"/>
    <cellStyle name="Standaard 2 4 2 2 2 5 2" xfId="25282"/>
    <cellStyle name="Standaard 2 4 2 2 2 5 2 2" xfId="25283"/>
    <cellStyle name="Standaard 2 4 2 2 2 5 3" xfId="25284"/>
    <cellStyle name="Standaard 2 4 2 2 2 6" xfId="25285"/>
    <cellStyle name="Standaard 2 4 2 2 2 6 2" xfId="25286"/>
    <cellStyle name="Standaard 2 4 2 2 2 7" xfId="25287"/>
    <cellStyle name="Standaard 2 4 2 2 3" xfId="25288"/>
    <cellStyle name="Standaard 2 4 2 2 3 2" xfId="25289"/>
    <cellStyle name="Standaard 2 4 2 2 3 2 2" xfId="25290"/>
    <cellStyle name="Standaard 2 4 2 2 3 2 2 2" xfId="25291"/>
    <cellStyle name="Standaard 2 4 2 2 3 2 2 2 2" xfId="25292"/>
    <cellStyle name="Standaard 2 4 2 2 3 2 2 2 2 2" xfId="25293"/>
    <cellStyle name="Standaard 2 4 2 2 3 2 2 2 3" xfId="25294"/>
    <cellStyle name="Standaard 2 4 2 2 3 2 2 3" xfId="25295"/>
    <cellStyle name="Standaard 2 4 2 2 3 2 2 3 2" xfId="25296"/>
    <cellStyle name="Standaard 2 4 2 2 3 2 2 4" xfId="25297"/>
    <cellStyle name="Standaard 2 4 2 2 3 2 3" xfId="25298"/>
    <cellStyle name="Standaard 2 4 2 2 3 2 3 2" xfId="25299"/>
    <cellStyle name="Standaard 2 4 2 2 3 2 3 2 2" xfId="25300"/>
    <cellStyle name="Standaard 2 4 2 2 3 2 3 3" xfId="25301"/>
    <cellStyle name="Standaard 2 4 2 2 3 2 4" xfId="25302"/>
    <cellStyle name="Standaard 2 4 2 2 3 2 4 2" xfId="25303"/>
    <cellStyle name="Standaard 2 4 2 2 3 2 5" xfId="25304"/>
    <cellStyle name="Standaard 2 4 2 2 3 3" xfId="25305"/>
    <cellStyle name="Standaard 2 4 2 2 3 3 2" xfId="25306"/>
    <cellStyle name="Standaard 2 4 2 2 3 3 2 2" xfId="25307"/>
    <cellStyle name="Standaard 2 4 2 2 3 3 2 2 2" xfId="25308"/>
    <cellStyle name="Standaard 2 4 2 2 3 3 2 3" xfId="25309"/>
    <cellStyle name="Standaard 2 4 2 2 3 3 3" xfId="25310"/>
    <cellStyle name="Standaard 2 4 2 2 3 3 3 2" xfId="25311"/>
    <cellStyle name="Standaard 2 4 2 2 3 3 4" xfId="25312"/>
    <cellStyle name="Standaard 2 4 2 2 3 4" xfId="25313"/>
    <cellStyle name="Standaard 2 4 2 2 3 4 2" xfId="25314"/>
    <cellStyle name="Standaard 2 4 2 2 3 4 2 2" xfId="25315"/>
    <cellStyle name="Standaard 2 4 2 2 3 4 3" xfId="25316"/>
    <cellStyle name="Standaard 2 4 2 2 3 5" xfId="25317"/>
    <cellStyle name="Standaard 2 4 2 2 3 5 2" xfId="25318"/>
    <cellStyle name="Standaard 2 4 2 2 3 6" xfId="25319"/>
    <cellStyle name="Standaard 2 4 2 2 4" xfId="25320"/>
    <cellStyle name="Standaard 2 4 2 2 4 2" xfId="25321"/>
    <cellStyle name="Standaard 2 4 2 2 4 2 2" xfId="25322"/>
    <cellStyle name="Standaard 2 4 2 2 4 2 2 2" xfId="25323"/>
    <cellStyle name="Standaard 2 4 2 2 4 2 2 2 2" xfId="25324"/>
    <cellStyle name="Standaard 2 4 2 2 4 2 2 3" xfId="25325"/>
    <cellStyle name="Standaard 2 4 2 2 4 2 3" xfId="25326"/>
    <cellStyle name="Standaard 2 4 2 2 4 2 3 2" xfId="25327"/>
    <cellStyle name="Standaard 2 4 2 2 4 2 4" xfId="25328"/>
    <cellStyle name="Standaard 2 4 2 2 4 3" xfId="25329"/>
    <cellStyle name="Standaard 2 4 2 2 4 3 2" xfId="25330"/>
    <cellStyle name="Standaard 2 4 2 2 4 3 2 2" xfId="25331"/>
    <cellStyle name="Standaard 2 4 2 2 4 3 3" xfId="25332"/>
    <cellStyle name="Standaard 2 4 2 2 4 4" xfId="25333"/>
    <cellStyle name="Standaard 2 4 2 2 4 4 2" xfId="25334"/>
    <cellStyle name="Standaard 2 4 2 2 4 5" xfId="25335"/>
    <cellStyle name="Standaard 2 4 2 2 5" xfId="25336"/>
    <cellStyle name="Standaard 2 4 2 2 5 2" xfId="25337"/>
    <cellStyle name="Standaard 2 4 2 2 5 2 2" xfId="25338"/>
    <cellStyle name="Standaard 2 4 2 2 5 2 2 2" xfId="25339"/>
    <cellStyle name="Standaard 2 4 2 2 5 2 3" xfId="25340"/>
    <cellStyle name="Standaard 2 4 2 2 5 3" xfId="25341"/>
    <cellStyle name="Standaard 2 4 2 2 5 3 2" xfId="25342"/>
    <cellStyle name="Standaard 2 4 2 2 5 4" xfId="25343"/>
    <cellStyle name="Standaard 2 4 2 2 6" xfId="25344"/>
    <cellStyle name="Standaard 2 4 2 2 6 2" xfId="25345"/>
    <cellStyle name="Standaard 2 4 2 2 6 2 2" xfId="25346"/>
    <cellStyle name="Standaard 2 4 2 2 6 3" xfId="25347"/>
    <cellStyle name="Standaard 2 4 2 2 7" xfId="25348"/>
    <cellStyle name="Standaard 2 4 2 2 7 2" xfId="25349"/>
    <cellStyle name="Standaard 2 4 2 2 8" xfId="25350"/>
    <cellStyle name="Standaard 2 4 2 3" xfId="25351"/>
    <cellStyle name="Standaard 2 4 2 3 2" xfId="25352"/>
    <cellStyle name="Standaard 2 4 2 3 2 2" xfId="25353"/>
    <cellStyle name="Standaard 2 4 2 3 2 2 2" xfId="25354"/>
    <cellStyle name="Standaard 2 4 2 3 2 2 2 2" xfId="25355"/>
    <cellStyle name="Standaard 2 4 2 3 2 2 2 2 2" xfId="25356"/>
    <cellStyle name="Standaard 2 4 2 3 2 2 2 2 2 2" xfId="25357"/>
    <cellStyle name="Standaard 2 4 2 3 2 2 2 2 2 2 2" xfId="25358"/>
    <cellStyle name="Standaard 2 4 2 3 2 2 2 2 2 3" xfId="25359"/>
    <cellStyle name="Standaard 2 4 2 3 2 2 2 2 3" xfId="25360"/>
    <cellStyle name="Standaard 2 4 2 3 2 2 2 2 3 2" xfId="25361"/>
    <cellStyle name="Standaard 2 4 2 3 2 2 2 2 4" xfId="25362"/>
    <cellStyle name="Standaard 2 4 2 3 2 2 2 3" xfId="25363"/>
    <cellStyle name="Standaard 2 4 2 3 2 2 2 3 2" xfId="25364"/>
    <cellStyle name="Standaard 2 4 2 3 2 2 2 3 2 2" xfId="25365"/>
    <cellStyle name="Standaard 2 4 2 3 2 2 2 3 3" xfId="25366"/>
    <cellStyle name="Standaard 2 4 2 3 2 2 2 4" xfId="25367"/>
    <cellStyle name="Standaard 2 4 2 3 2 2 2 4 2" xfId="25368"/>
    <cellStyle name="Standaard 2 4 2 3 2 2 2 5" xfId="25369"/>
    <cellStyle name="Standaard 2 4 2 3 2 2 3" xfId="25370"/>
    <cellStyle name="Standaard 2 4 2 3 2 2 3 2" xfId="25371"/>
    <cellStyle name="Standaard 2 4 2 3 2 2 3 2 2" xfId="25372"/>
    <cellStyle name="Standaard 2 4 2 3 2 2 3 2 2 2" xfId="25373"/>
    <cellStyle name="Standaard 2 4 2 3 2 2 3 2 3" xfId="25374"/>
    <cellStyle name="Standaard 2 4 2 3 2 2 3 3" xfId="25375"/>
    <cellStyle name="Standaard 2 4 2 3 2 2 3 3 2" xfId="25376"/>
    <cellStyle name="Standaard 2 4 2 3 2 2 3 4" xfId="25377"/>
    <cellStyle name="Standaard 2 4 2 3 2 2 4" xfId="25378"/>
    <cellStyle name="Standaard 2 4 2 3 2 2 4 2" xfId="25379"/>
    <cellStyle name="Standaard 2 4 2 3 2 2 4 2 2" xfId="25380"/>
    <cellStyle name="Standaard 2 4 2 3 2 2 4 3" xfId="25381"/>
    <cellStyle name="Standaard 2 4 2 3 2 2 5" xfId="25382"/>
    <cellStyle name="Standaard 2 4 2 3 2 2 5 2" xfId="25383"/>
    <cellStyle name="Standaard 2 4 2 3 2 2 6" xfId="25384"/>
    <cellStyle name="Standaard 2 4 2 3 2 3" xfId="25385"/>
    <cellStyle name="Standaard 2 4 2 3 2 3 2" xfId="25386"/>
    <cellStyle name="Standaard 2 4 2 3 2 3 2 2" xfId="25387"/>
    <cellStyle name="Standaard 2 4 2 3 2 3 2 2 2" xfId="25388"/>
    <cellStyle name="Standaard 2 4 2 3 2 3 2 2 2 2" xfId="25389"/>
    <cellStyle name="Standaard 2 4 2 3 2 3 2 2 3" xfId="25390"/>
    <cellStyle name="Standaard 2 4 2 3 2 3 2 3" xfId="25391"/>
    <cellStyle name="Standaard 2 4 2 3 2 3 2 3 2" xfId="25392"/>
    <cellStyle name="Standaard 2 4 2 3 2 3 2 4" xfId="25393"/>
    <cellStyle name="Standaard 2 4 2 3 2 3 3" xfId="25394"/>
    <cellStyle name="Standaard 2 4 2 3 2 3 3 2" xfId="25395"/>
    <cellStyle name="Standaard 2 4 2 3 2 3 3 2 2" xfId="25396"/>
    <cellStyle name="Standaard 2 4 2 3 2 3 3 3" xfId="25397"/>
    <cellStyle name="Standaard 2 4 2 3 2 3 4" xfId="25398"/>
    <cellStyle name="Standaard 2 4 2 3 2 3 4 2" xfId="25399"/>
    <cellStyle name="Standaard 2 4 2 3 2 3 5" xfId="25400"/>
    <cellStyle name="Standaard 2 4 2 3 2 4" xfId="25401"/>
    <cellStyle name="Standaard 2 4 2 3 2 4 2" xfId="25402"/>
    <cellStyle name="Standaard 2 4 2 3 2 4 2 2" xfId="25403"/>
    <cellStyle name="Standaard 2 4 2 3 2 4 2 2 2" xfId="25404"/>
    <cellStyle name="Standaard 2 4 2 3 2 4 2 3" xfId="25405"/>
    <cellStyle name="Standaard 2 4 2 3 2 4 3" xfId="25406"/>
    <cellStyle name="Standaard 2 4 2 3 2 4 3 2" xfId="25407"/>
    <cellStyle name="Standaard 2 4 2 3 2 4 4" xfId="25408"/>
    <cellStyle name="Standaard 2 4 2 3 2 5" xfId="25409"/>
    <cellStyle name="Standaard 2 4 2 3 2 5 2" xfId="25410"/>
    <cellStyle name="Standaard 2 4 2 3 2 5 2 2" xfId="25411"/>
    <cellStyle name="Standaard 2 4 2 3 2 5 3" xfId="25412"/>
    <cellStyle name="Standaard 2 4 2 3 2 6" xfId="25413"/>
    <cellStyle name="Standaard 2 4 2 3 2 6 2" xfId="25414"/>
    <cellStyle name="Standaard 2 4 2 3 2 7" xfId="25415"/>
    <cellStyle name="Standaard 2 4 2 3 3" xfId="25416"/>
    <cellStyle name="Standaard 2 4 2 3 3 2" xfId="25417"/>
    <cellStyle name="Standaard 2 4 2 3 3 2 2" xfId="25418"/>
    <cellStyle name="Standaard 2 4 2 3 3 2 2 2" xfId="25419"/>
    <cellStyle name="Standaard 2 4 2 3 3 2 2 2 2" xfId="25420"/>
    <cellStyle name="Standaard 2 4 2 3 3 2 2 2 2 2" xfId="25421"/>
    <cellStyle name="Standaard 2 4 2 3 3 2 2 2 3" xfId="25422"/>
    <cellStyle name="Standaard 2 4 2 3 3 2 2 3" xfId="25423"/>
    <cellStyle name="Standaard 2 4 2 3 3 2 2 3 2" xfId="25424"/>
    <cellStyle name="Standaard 2 4 2 3 3 2 2 4" xfId="25425"/>
    <cellStyle name="Standaard 2 4 2 3 3 2 3" xfId="25426"/>
    <cellStyle name="Standaard 2 4 2 3 3 2 3 2" xfId="25427"/>
    <cellStyle name="Standaard 2 4 2 3 3 2 3 2 2" xfId="25428"/>
    <cellStyle name="Standaard 2 4 2 3 3 2 3 3" xfId="25429"/>
    <cellStyle name="Standaard 2 4 2 3 3 2 4" xfId="25430"/>
    <cellStyle name="Standaard 2 4 2 3 3 2 4 2" xfId="25431"/>
    <cellStyle name="Standaard 2 4 2 3 3 2 5" xfId="25432"/>
    <cellStyle name="Standaard 2 4 2 3 3 3" xfId="25433"/>
    <cellStyle name="Standaard 2 4 2 3 3 3 2" xfId="25434"/>
    <cellStyle name="Standaard 2 4 2 3 3 3 2 2" xfId="25435"/>
    <cellStyle name="Standaard 2 4 2 3 3 3 2 2 2" xfId="25436"/>
    <cellStyle name="Standaard 2 4 2 3 3 3 2 3" xfId="25437"/>
    <cellStyle name="Standaard 2 4 2 3 3 3 3" xfId="25438"/>
    <cellStyle name="Standaard 2 4 2 3 3 3 3 2" xfId="25439"/>
    <cellStyle name="Standaard 2 4 2 3 3 3 4" xfId="25440"/>
    <cellStyle name="Standaard 2 4 2 3 3 4" xfId="25441"/>
    <cellStyle name="Standaard 2 4 2 3 3 4 2" xfId="25442"/>
    <cellStyle name="Standaard 2 4 2 3 3 4 2 2" xfId="25443"/>
    <cellStyle name="Standaard 2 4 2 3 3 4 3" xfId="25444"/>
    <cellStyle name="Standaard 2 4 2 3 3 5" xfId="25445"/>
    <cellStyle name="Standaard 2 4 2 3 3 5 2" xfId="25446"/>
    <cellStyle name="Standaard 2 4 2 3 3 6" xfId="25447"/>
    <cellStyle name="Standaard 2 4 2 3 4" xfId="25448"/>
    <cellStyle name="Standaard 2 4 2 3 4 2" xfId="25449"/>
    <cellStyle name="Standaard 2 4 2 3 4 2 2" xfId="25450"/>
    <cellStyle name="Standaard 2 4 2 3 4 2 2 2" xfId="25451"/>
    <cellStyle name="Standaard 2 4 2 3 4 2 2 2 2" xfId="25452"/>
    <cellStyle name="Standaard 2 4 2 3 4 2 2 3" xfId="25453"/>
    <cellStyle name="Standaard 2 4 2 3 4 2 3" xfId="25454"/>
    <cellStyle name="Standaard 2 4 2 3 4 2 3 2" xfId="25455"/>
    <cellStyle name="Standaard 2 4 2 3 4 2 4" xfId="25456"/>
    <cellStyle name="Standaard 2 4 2 3 4 3" xfId="25457"/>
    <cellStyle name="Standaard 2 4 2 3 4 3 2" xfId="25458"/>
    <cellStyle name="Standaard 2 4 2 3 4 3 2 2" xfId="25459"/>
    <cellStyle name="Standaard 2 4 2 3 4 3 3" xfId="25460"/>
    <cellStyle name="Standaard 2 4 2 3 4 4" xfId="25461"/>
    <cellStyle name="Standaard 2 4 2 3 4 4 2" xfId="25462"/>
    <cellStyle name="Standaard 2 4 2 3 4 5" xfId="25463"/>
    <cellStyle name="Standaard 2 4 2 3 5" xfId="25464"/>
    <cellStyle name="Standaard 2 4 2 3 5 2" xfId="25465"/>
    <cellStyle name="Standaard 2 4 2 3 5 2 2" xfId="25466"/>
    <cellStyle name="Standaard 2 4 2 3 5 2 2 2" xfId="25467"/>
    <cellStyle name="Standaard 2 4 2 3 5 2 3" xfId="25468"/>
    <cellStyle name="Standaard 2 4 2 3 5 3" xfId="25469"/>
    <cellStyle name="Standaard 2 4 2 3 5 3 2" xfId="25470"/>
    <cellStyle name="Standaard 2 4 2 3 5 4" xfId="25471"/>
    <cellStyle name="Standaard 2 4 2 3 6" xfId="25472"/>
    <cellStyle name="Standaard 2 4 2 3 6 2" xfId="25473"/>
    <cellStyle name="Standaard 2 4 2 3 6 2 2" xfId="25474"/>
    <cellStyle name="Standaard 2 4 2 3 6 3" xfId="25475"/>
    <cellStyle name="Standaard 2 4 2 3 7" xfId="25476"/>
    <cellStyle name="Standaard 2 4 2 3 7 2" xfId="25477"/>
    <cellStyle name="Standaard 2 4 2 3 8" xfId="25478"/>
    <cellStyle name="Standaard 2 4 2 4" xfId="25479"/>
    <cellStyle name="Standaard 2 4 2 4 2" xfId="25480"/>
    <cellStyle name="Standaard 2 4 2 4 2 2" xfId="25481"/>
    <cellStyle name="Standaard 2 4 2 4 2 2 2" xfId="25482"/>
    <cellStyle name="Standaard 2 4 2 4 2 2 2 2" xfId="25483"/>
    <cellStyle name="Standaard 2 4 2 4 2 2 2 2 2" xfId="25484"/>
    <cellStyle name="Standaard 2 4 2 4 2 2 2 2 2 2" xfId="25485"/>
    <cellStyle name="Standaard 2 4 2 4 2 2 2 2 3" xfId="25486"/>
    <cellStyle name="Standaard 2 4 2 4 2 2 2 3" xfId="25487"/>
    <cellStyle name="Standaard 2 4 2 4 2 2 2 3 2" xfId="25488"/>
    <cellStyle name="Standaard 2 4 2 4 2 2 2 4" xfId="25489"/>
    <cellStyle name="Standaard 2 4 2 4 2 2 3" xfId="25490"/>
    <cellStyle name="Standaard 2 4 2 4 2 2 3 2" xfId="25491"/>
    <cellStyle name="Standaard 2 4 2 4 2 2 3 2 2" xfId="25492"/>
    <cellStyle name="Standaard 2 4 2 4 2 2 3 3" xfId="25493"/>
    <cellStyle name="Standaard 2 4 2 4 2 2 4" xfId="25494"/>
    <cellStyle name="Standaard 2 4 2 4 2 2 4 2" xfId="25495"/>
    <cellStyle name="Standaard 2 4 2 4 2 2 5" xfId="25496"/>
    <cellStyle name="Standaard 2 4 2 4 2 3" xfId="25497"/>
    <cellStyle name="Standaard 2 4 2 4 2 3 2" xfId="25498"/>
    <cellStyle name="Standaard 2 4 2 4 2 3 2 2" xfId="25499"/>
    <cellStyle name="Standaard 2 4 2 4 2 3 2 2 2" xfId="25500"/>
    <cellStyle name="Standaard 2 4 2 4 2 3 2 3" xfId="25501"/>
    <cellStyle name="Standaard 2 4 2 4 2 3 3" xfId="25502"/>
    <cellStyle name="Standaard 2 4 2 4 2 3 3 2" xfId="25503"/>
    <cellStyle name="Standaard 2 4 2 4 2 3 4" xfId="25504"/>
    <cellStyle name="Standaard 2 4 2 4 2 4" xfId="25505"/>
    <cellStyle name="Standaard 2 4 2 4 2 4 2" xfId="25506"/>
    <cellStyle name="Standaard 2 4 2 4 2 4 2 2" xfId="25507"/>
    <cellStyle name="Standaard 2 4 2 4 2 4 3" xfId="25508"/>
    <cellStyle name="Standaard 2 4 2 4 2 5" xfId="25509"/>
    <cellStyle name="Standaard 2 4 2 4 2 5 2" xfId="25510"/>
    <cellStyle name="Standaard 2 4 2 4 2 6" xfId="25511"/>
    <cellStyle name="Standaard 2 4 2 4 3" xfId="25512"/>
    <cellStyle name="Standaard 2 4 2 4 3 2" xfId="25513"/>
    <cellStyle name="Standaard 2 4 2 4 3 2 2" xfId="25514"/>
    <cellStyle name="Standaard 2 4 2 4 3 2 2 2" xfId="25515"/>
    <cellStyle name="Standaard 2 4 2 4 3 2 2 2 2" xfId="25516"/>
    <cellStyle name="Standaard 2 4 2 4 3 2 2 3" xfId="25517"/>
    <cellStyle name="Standaard 2 4 2 4 3 2 3" xfId="25518"/>
    <cellStyle name="Standaard 2 4 2 4 3 2 3 2" xfId="25519"/>
    <cellStyle name="Standaard 2 4 2 4 3 2 4" xfId="25520"/>
    <cellStyle name="Standaard 2 4 2 4 3 3" xfId="25521"/>
    <cellStyle name="Standaard 2 4 2 4 3 3 2" xfId="25522"/>
    <cellStyle name="Standaard 2 4 2 4 3 3 2 2" xfId="25523"/>
    <cellStyle name="Standaard 2 4 2 4 3 3 3" xfId="25524"/>
    <cellStyle name="Standaard 2 4 2 4 3 4" xfId="25525"/>
    <cellStyle name="Standaard 2 4 2 4 3 4 2" xfId="25526"/>
    <cellStyle name="Standaard 2 4 2 4 3 5" xfId="25527"/>
    <cellStyle name="Standaard 2 4 2 4 4" xfId="25528"/>
    <cellStyle name="Standaard 2 4 2 4 4 2" xfId="25529"/>
    <cellStyle name="Standaard 2 4 2 4 4 2 2" xfId="25530"/>
    <cellStyle name="Standaard 2 4 2 4 4 2 2 2" xfId="25531"/>
    <cellStyle name="Standaard 2 4 2 4 4 2 3" xfId="25532"/>
    <cellStyle name="Standaard 2 4 2 4 4 3" xfId="25533"/>
    <cellStyle name="Standaard 2 4 2 4 4 3 2" xfId="25534"/>
    <cellStyle name="Standaard 2 4 2 4 4 4" xfId="25535"/>
    <cellStyle name="Standaard 2 4 2 4 5" xfId="25536"/>
    <cellStyle name="Standaard 2 4 2 4 5 2" xfId="25537"/>
    <cellStyle name="Standaard 2 4 2 4 5 2 2" xfId="25538"/>
    <cellStyle name="Standaard 2 4 2 4 5 3" xfId="25539"/>
    <cellStyle name="Standaard 2 4 2 4 6" xfId="25540"/>
    <cellStyle name="Standaard 2 4 2 4 6 2" xfId="25541"/>
    <cellStyle name="Standaard 2 4 2 4 7" xfId="25542"/>
    <cellStyle name="Standaard 2 4 2 5" xfId="25543"/>
    <cellStyle name="Standaard 2 4 2 5 2" xfId="25544"/>
    <cellStyle name="Standaard 2 4 2 5 2 2" xfId="25545"/>
    <cellStyle name="Standaard 2 4 2 5 2 2 2" xfId="25546"/>
    <cellStyle name="Standaard 2 4 2 5 2 2 2 2" xfId="25547"/>
    <cellStyle name="Standaard 2 4 2 5 2 2 2 2 2" xfId="25548"/>
    <cellStyle name="Standaard 2 4 2 5 2 2 2 3" xfId="25549"/>
    <cellStyle name="Standaard 2 4 2 5 2 2 3" xfId="25550"/>
    <cellStyle name="Standaard 2 4 2 5 2 2 3 2" xfId="25551"/>
    <cellStyle name="Standaard 2 4 2 5 2 2 4" xfId="25552"/>
    <cellStyle name="Standaard 2 4 2 5 2 3" xfId="25553"/>
    <cellStyle name="Standaard 2 4 2 5 2 3 2" xfId="25554"/>
    <cellStyle name="Standaard 2 4 2 5 2 3 2 2" xfId="25555"/>
    <cellStyle name="Standaard 2 4 2 5 2 3 3" xfId="25556"/>
    <cellStyle name="Standaard 2 4 2 5 2 4" xfId="25557"/>
    <cellStyle name="Standaard 2 4 2 5 2 4 2" xfId="25558"/>
    <cellStyle name="Standaard 2 4 2 5 2 5" xfId="25559"/>
    <cellStyle name="Standaard 2 4 2 5 3" xfId="25560"/>
    <cellStyle name="Standaard 2 4 2 5 3 2" xfId="25561"/>
    <cellStyle name="Standaard 2 4 2 5 3 2 2" xfId="25562"/>
    <cellStyle name="Standaard 2 4 2 5 3 2 2 2" xfId="25563"/>
    <cellStyle name="Standaard 2 4 2 5 3 2 3" xfId="25564"/>
    <cellStyle name="Standaard 2 4 2 5 3 3" xfId="25565"/>
    <cellStyle name="Standaard 2 4 2 5 3 3 2" xfId="25566"/>
    <cellStyle name="Standaard 2 4 2 5 3 4" xfId="25567"/>
    <cellStyle name="Standaard 2 4 2 5 4" xfId="25568"/>
    <cellStyle name="Standaard 2 4 2 5 4 2" xfId="25569"/>
    <cellStyle name="Standaard 2 4 2 5 4 2 2" xfId="25570"/>
    <cellStyle name="Standaard 2 4 2 5 4 3" xfId="25571"/>
    <cellStyle name="Standaard 2 4 2 5 5" xfId="25572"/>
    <cellStyle name="Standaard 2 4 2 5 5 2" xfId="25573"/>
    <cellStyle name="Standaard 2 4 2 5 6" xfId="25574"/>
    <cellStyle name="Standaard 2 4 2 6" xfId="25575"/>
    <cellStyle name="Standaard 2 4 2 6 2" xfId="25576"/>
    <cellStyle name="Standaard 2 4 2 6 2 2" xfId="25577"/>
    <cellStyle name="Standaard 2 4 2 6 2 2 2" xfId="25578"/>
    <cellStyle name="Standaard 2 4 2 6 2 2 2 2" xfId="25579"/>
    <cellStyle name="Standaard 2 4 2 6 2 2 3" xfId="25580"/>
    <cellStyle name="Standaard 2 4 2 6 2 3" xfId="25581"/>
    <cellStyle name="Standaard 2 4 2 6 2 3 2" xfId="25582"/>
    <cellStyle name="Standaard 2 4 2 6 2 4" xfId="25583"/>
    <cellStyle name="Standaard 2 4 2 6 3" xfId="25584"/>
    <cellStyle name="Standaard 2 4 2 6 3 2" xfId="25585"/>
    <cellStyle name="Standaard 2 4 2 6 3 2 2" xfId="25586"/>
    <cellStyle name="Standaard 2 4 2 6 3 3" xfId="25587"/>
    <cellStyle name="Standaard 2 4 2 6 4" xfId="25588"/>
    <cellStyle name="Standaard 2 4 2 6 4 2" xfId="25589"/>
    <cellStyle name="Standaard 2 4 2 6 5" xfId="25590"/>
    <cellStyle name="Standaard 2 4 2 7" xfId="25591"/>
    <cellStyle name="Standaard 2 4 2 7 2" xfId="25592"/>
    <cellStyle name="Standaard 2 4 2 7 2 2" xfId="25593"/>
    <cellStyle name="Standaard 2 4 2 7 2 2 2" xfId="25594"/>
    <cellStyle name="Standaard 2 4 2 7 2 3" xfId="25595"/>
    <cellStyle name="Standaard 2 4 2 7 3" xfId="25596"/>
    <cellStyle name="Standaard 2 4 2 7 3 2" xfId="25597"/>
    <cellStyle name="Standaard 2 4 2 7 4" xfId="25598"/>
    <cellStyle name="Standaard 2 4 2 8" xfId="25599"/>
    <cellStyle name="Standaard 2 4 2 8 2" xfId="25600"/>
    <cellStyle name="Standaard 2 4 2 8 2 2" xfId="25601"/>
    <cellStyle name="Standaard 2 4 2 8 3" xfId="25602"/>
    <cellStyle name="Standaard 2 4 2 9" xfId="25603"/>
    <cellStyle name="Standaard 2 4 2 9 2" xfId="25604"/>
    <cellStyle name="Standaard 2 4 3" xfId="25605"/>
    <cellStyle name="Standaard 2 4 3 10" xfId="25606"/>
    <cellStyle name="Standaard 2 4 3 2" xfId="25607"/>
    <cellStyle name="Standaard 2 4 3 2 2" xfId="25608"/>
    <cellStyle name="Standaard 2 4 3 2 2 2" xfId="25609"/>
    <cellStyle name="Standaard 2 4 3 2 2 2 2" xfId="25610"/>
    <cellStyle name="Standaard 2 4 3 2 2 2 2 2" xfId="25611"/>
    <cellStyle name="Standaard 2 4 3 2 2 2 2 2 2" xfId="25612"/>
    <cellStyle name="Standaard 2 4 3 2 2 2 2 2 2 2" xfId="25613"/>
    <cellStyle name="Standaard 2 4 3 2 2 2 2 2 2 2 2" xfId="25614"/>
    <cellStyle name="Standaard 2 4 3 2 2 2 2 2 2 3" xfId="25615"/>
    <cellStyle name="Standaard 2 4 3 2 2 2 2 2 3" xfId="25616"/>
    <cellStyle name="Standaard 2 4 3 2 2 2 2 2 3 2" xfId="25617"/>
    <cellStyle name="Standaard 2 4 3 2 2 2 2 2 4" xfId="25618"/>
    <cellStyle name="Standaard 2 4 3 2 2 2 2 3" xfId="25619"/>
    <cellStyle name="Standaard 2 4 3 2 2 2 2 3 2" xfId="25620"/>
    <cellStyle name="Standaard 2 4 3 2 2 2 2 3 2 2" xfId="25621"/>
    <cellStyle name="Standaard 2 4 3 2 2 2 2 3 3" xfId="25622"/>
    <cellStyle name="Standaard 2 4 3 2 2 2 2 4" xfId="25623"/>
    <cellStyle name="Standaard 2 4 3 2 2 2 2 4 2" xfId="25624"/>
    <cellStyle name="Standaard 2 4 3 2 2 2 2 5" xfId="25625"/>
    <cellStyle name="Standaard 2 4 3 2 2 2 3" xfId="25626"/>
    <cellStyle name="Standaard 2 4 3 2 2 2 3 2" xfId="25627"/>
    <cellStyle name="Standaard 2 4 3 2 2 2 3 2 2" xfId="25628"/>
    <cellStyle name="Standaard 2 4 3 2 2 2 3 2 2 2" xfId="25629"/>
    <cellStyle name="Standaard 2 4 3 2 2 2 3 2 3" xfId="25630"/>
    <cellStyle name="Standaard 2 4 3 2 2 2 3 3" xfId="25631"/>
    <cellStyle name="Standaard 2 4 3 2 2 2 3 3 2" xfId="25632"/>
    <cellStyle name="Standaard 2 4 3 2 2 2 3 4" xfId="25633"/>
    <cellStyle name="Standaard 2 4 3 2 2 2 4" xfId="25634"/>
    <cellStyle name="Standaard 2 4 3 2 2 2 4 2" xfId="25635"/>
    <cellStyle name="Standaard 2 4 3 2 2 2 4 2 2" xfId="25636"/>
    <cellStyle name="Standaard 2 4 3 2 2 2 4 3" xfId="25637"/>
    <cellStyle name="Standaard 2 4 3 2 2 2 5" xfId="25638"/>
    <cellStyle name="Standaard 2 4 3 2 2 2 5 2" xfId="25639"/>
    <cellStyle name="Standaard 2 4 3 2 2 2 6" xfId="25640"/>
    <cellStyle name="Standaard 2 4 3 2 2 3" xfId="25641"/>
    <cellStyle name="Standaard 2 4 3 2 2 3 2" xfId="25642"/>
    <cellStyle name="Standaard 2 4 3 2 2 3 2 2" xfId="25643"/>
    <cellStyle name="Standaard 2 4 3 2 2 3 2 2 2" xfId="25644"/>
    <cellStyle name="Standaard 2 4 3 2 2 3 2 2 2 2" xfId="25645"/>
    <cellStyle name="Standaard 2 4 3 2 2 3 2 2 3" xfId="25646"/>
    <cellStyle name="Standaard 2 4 3 2 2 3 2 3" xfId="25647"/>
    <cellStyle name="Standaard 2 4 3 2 2 3 2 3 2" xfId="25648"/>
    <cellStyle name="Standaard 2 4 3 2 2 3 2 4" xfId="25649"/>
    <cellStyle name="Standaard 2 4 3 2 2 3 3" xfId="25650"/>
    <cellStyle name="Standaard 2 4 3 2 2 3 3 2" xfId="25651"/>
    <cellStyle name="Standaard 2 4 3 2 2 3 3 2 2" xfId="25652"/>
    <cellStyle name="Standaard 2 4 3 2 2 3 3 3" xfId="25653"/>
    <cellStyle name="Standaard 2 4 3 2 2 3 4" xfId="25654"/>
    <cellStyle name="Standaard 2 4 3 2 2 3 4 2" xfId="25655"/>
    <cellStyle name="Standaard 2 4 3 2 2 3 5" xfId="25656"/>
    <cellStyle name="Standaard 2 4 3 2 2 4" xfId="25657"/>
    <cellStyle name="Standaard 2 4 3 2 2 4 2" xfId="25658"/>
    <cellStyle name="Standaard 2 4 3 2 2 4 2 2" xfId="25659"/>
    <cellStyle name="Standaard 2 4 3 2 2 4 2 2 2" xfId="25660"/>
    <cellStyle name="Standaard 2 4 3 2 2 4 2 3" xfId="25661"/>
    <cellStyle name="Standaard 2 4 3 2 2 4 3" xfId="25662"/>
    <cellStyle name="Standaard 2 4 3 2 2 4 3 2" xfId="25663"/>
    <cellStyle name="Standaard 2 4 3 2 2 4 4" xfId="25664"/>
    <cellStyle name="Standaard 2 4 3 2 2 5" xfId="25665"/>
    <cellStyle name="Standaard 2 4 3 2 2 5 2" xfId="25666"/>
    <cellStyle name="Standaard 2 4 3 2 2 5 2 2" xfId="25667"/>
    <cellStyle name="Standaard 2 4 3 2 2 5 3" xfId="25668"/>
    <cellStyle name="Standaard 2 4 3 2 2 6" xfId="25669"/>
    <cellStyle name="Standaard 2 4 3 2 2 6 2" xfId="25670"/>
    <cellStyle name="Standaard 2 4 3 2 2 7" xfId="25671"/>
    <cellStyle name="Standaard 2 4 3 2 3" xfId="25672"/>
    <cellStyle name="Standaard 2 4 3 2 3 2" xfId="25673"/>
    <cellStyle name="Standaard 2 4 3 2 3 2 2" xfId="25674"/>
    <cellStyle name="Standaard 2 4 3 2 3 2 2 2" xfId="25675"/>
    <cellStyle name="Standaard 2 4 3 2 3 2 2 2 2" xfId="25676"/>
    <cellStyle name="Standaard 2 4 3 2 3 2 2 2 2 2" xfId="25677"/>
    <cellStyle name="Standaard 2 4 3 2 3 2 2 2 3" xfId="25678"/>
    <cellStyle name="Standaard 2 4 3 2 3 2 2 3" xfId="25679"/>
    <cellStyle name="Standaard 2 4 3 2 3 2 2 3 2" xfId="25680"/>
    <cellStyle name="Standaard 2 4 3 2 3 2 2 4" xfId="25681"/>
    <cellStyle name="Standaard 2 4 3 2 3 2 3" xfId="25682"/>
    <cellStyle name="Standaard 2 4 3 2 3 2 3 2" xfId="25683"/>
    <cellStyle name="Standaard 2 4 3 2 3 2 3 2 2" xfId="25684"/>
    <cellStyle name="Standaard 2 4 3 2 3 2 3 3" xfId="25685"/>
    <cellStyle name="Standaard 2 4 3 2 3 2 4" xfId="25686"/>
    <cellStyle name="Standaard 2 4 3 2 3 2 4 2" xfId="25687"/>
    <cellStyle name="Standaard 2 4 3 2 3 2 5" xfId="25688"/>
    <cellStyle name="Standaard 2 4 3 2 3 3" xfId="25689"/>
    <cellStyle name="Standaard 2 4 3 2 3 3 2" xfId="25690"/>
    <cellStyle name="Standaard 2 4 3 2 3 3 2 2" xfId="25691"/>
    <cellStyle name="Standaard 2 4 3 2 3 3 2 2 2" xfId="25692"/>
    <cellStyle name="Standaard 2 4 3 2 3 3 2 3" xfId="25693"/>
    <cellStyle name="Standaard 2 4 3 2 3 3 3" xfId="25694"/>
    <cellStyle name="Standaard 2 4 3 2 3 3 3 2" xfId="25695"/>
    <cellStyle name="Standaard 2 4 3 2 3 3 4" xfId="25696"/>
    <cellStyle name="Standaard 2 4 3 2 3 4" xfId="25697"/>
    <cellStyle name="Standaard 2 4 3 2 3 4 2" xfId="25698"/>
    <cellStyle name="Standaard 2 4 3 2 3 4 2 2" xfId="25699"/>
    <cellStyle name="Standaard 2 4 3 2 3 4 3" xfId="25700"/>
    <cellStyle name="Standaard 2 4 3 2 3 5" xfId="25701"/>
    <cellStyle name="Standaard 2 4 3 2 3 5 2" xfId="25702"/>
    <cellStyle name="Standaard 2 4 3 2 3 6" xfId="25703"/>
    <cellStyle name="Standaard 2 4 3 2 4" xfId="25704"/>
    <cellStyle name="Standaard 2 4 3 2 4 2" xfId="25705"/>
    <cellStyle name="Standaard 2 4 3 2 4 2 2" xfId="25706"/>
    <cellStyle name="Standaard 2 4 3 2 4 2 2 2" xfId="25707"/>
    <cellStyle name="Standaard 2 4 3 2 4 2 2 2 2" xfId="25708"/>
    <cellStyle name="Standaard 2 4 3 2 4 2 2 3" xfId="25709"/>
    <cellStyle name="Standaard 2 4 3 2 4 2 3" xfId="25710"/>
    <cellStyle name="Standaard 2 4 3 2 4 2 3 2" xfId="25711"/>
    <cellStyle name="Standaard 2 4 3 2 4 2 4" xfId="25712"/>
    <cellStyle name="Standaard 2 4 3 2 4 3" xfId="25713"/>
    <cellStyle name="Standaard 2 4 3 2 4 3 2" xfId="25714"/>
    <cellStyle name="Standaard 2 4 3 2 4 3 2 2" xfId="25715"/>
    <cellStyle name="Standaard 2 4 3 2 4 3 3" xfId="25716"/>
    <cellStyle name="Standaard 2 4 3 2 4 4" xfId="25717"/>
    <cellStyle name="Standaard 2 4 3 2 4 4 2" xfId="25718"/>
    <cellStyle name="Standaard 2 4 3 2 4 5" xfId="25719"/>
    <cellStyle name="Standaard 2 4 3 2 5" xfId="25720"/>
    <cellStyle name="Standaard 2 4 3 2 5 2" xfId="25721"/>
    <cellStyle name="Standaard 2 4 3 2 5 2 2" xfId="25722"/>
    <cellStyle name="Standaard 2 4 3 2 5 2 2 2" xfId="25723"/>
    <cellStyle name="Standaard 2 4 3 2 5 2 3" xfId="25724"/>
    <cellStyle name="Standaard 2 4 3 2 5 3" xfId="25725"/>
    <cellStyle name="Standaard 2 4 3 2 5 3 2" xfId="25726"/>
    <cellStyle name="Standaard 2 4 3 2 5 4" xfId="25727"/>
    <cellStyle name="Standaard 2 4 3 2 6" xfId="25728"/>
    <cellStyle name="Standaard 2 4 3 2 6 2" xfId="25729"/>
    <cellStyle name="Standaard 2 4 3 2 6 2 2" xfId="25730"/>
    <cellStyle name="Standaard 2 4 3 2 6 3" xfId="25731"/>
    <cellStyle name="Standaard 2 4 3 2 7" xfId="25732"/>
    <cellStyle name="Standaard 2 4 3 2 7 2" xfId="25733"/>
    <cellStyle name="Standaard 2 4 3 2 8" xfId="25734"/>
    <cellStyle name="Standaard 2 4 3 3" xfId="25735"/>
    <cellStyle name="Standaard 2 4 3 3 2" xfId="25736"/>
    <cellStyle name="Standaard 2 4 3 3 2 2" xfId="25737"/>
    <cellStyle name="Standaard 2 4 3 3 2 2 2" xfId="25738"/>
    <cellStyle name="Standaard 2 4 3 3 2 2 2 2" xfId="25739"/>
    <cellStyle name="Standaard 2 4 3 3 2 2 2 2 2" xfId="25740"/>
    <cellStyle name="Standaard 2 4 3 3 2 2 2 2 2 2" xfId="25741"/>
    <cellStyle name="Standaard 2 4 3 3 2 2 2 2 2 2 2" xfId="25742"/>
    <cellStyle name="Standaard 2 4 3 3 2 2 2 2 2 3" xfId="25743"/>
    <cellStyle name="Standaard 2 4 3 3 2 2 2 2 3" xfId="25744"/>
    <cellStyle name="Standaard 2 4 3 3 2 2 2 2 3 2" xfId="25745"/>
    <cellStyle name="Standaard 2 4 3 3 2 2 2 2 4" xfId="25746"/>
    <cellStyle name="Standaard 2 4 3 3 2 2 2 3" xfId="25747"/>
    <cellStyle name="Standaard 2 4 3 3 2 2 2 3 2" xfId="25748"/>
    <cellStyle name="Standaard 2 4 3 3 2 2 2 3 2 2" xfId="25749"/>
    <cellStyle name="Standaard 2 4 3 3 2 2 2 3 3" xfId="25750"/>
    <cellStyle name="Standaard 2 4 3 3 2 2 2 4" xfId="25751"/>
    <cellStyle name="Standaard 2 4 3 3 2 2 2 4 2" xfId="25752"/>
    <cellStyle name="Standaard 2 4 3 3 2 2 2 5" xfId="25753"/>
    <cellStyle name="Standaard 2 4 3 3 2 2 3" xfId="25754"/>
    <cellStyle name="Standaard 2 4 3 3 2 2 3 2" xfId="25755"/>
    <cellStyle name="Standaard 2 4 3 3 2 2 3 2 2" xfId="25756"/>
    <cellStyle name="Standaard 2 4 3 3 2 2 3 2 2 2" xfId="25757"/>
    <cellStyle name="Standaard 2 4 3 3 2 2 3 2 3" xfId="25758"/>
    <cellStyle name="Standaard 2 4 3 3 2 2 3 3" xfId="25759"/>
    <cellStyle name="Standaard 2 4 3 3 2 2 3 3 2" xfId="25760"/>
    <cellStyle name="Standaard 2 4 3 3 2 2 3 4" xfId="25761"/>
    <cellStyle name="Standaard 2 4 3 3 2 2 4" xfId="25762"/>
    <cellStyle name="Standaard 2 4 3 3 2 2 4 2" xfId="25763"/>
    <cellStyle name="Standaard 2 4 3 3 2 2 4 2 2" xfId="25764"/>
    <cellStyle name="Standaard 2 4 3 3 2 2 4 3" xfId="25765"/>
    <cellStyle name="Standaard 2 4 3 3 2 2 5" xfId="25766"/>
    <cellStyle name="Standaard 2 4 3 3 2 2 5 2" xfId="25767"/>
    <cellStyle name="Standaard 2 4 3 3 2 2 6" xfId="25768"/>
    <cellStyle name="Standaard 2 4 3 3 2 3" xfId="25769"/>
    <cellStyle name="Standaard 2 4 3 3 2 3 2" xfId="25770"/>
    <cellStyle name="Standaard 2 4 3 3 2 3 2 2" xfId="25771"/>
    <cellStyle name="Standaard 2 4 3 3 2 3 2 2 2" xfId="25772"/>
    <cellStyle name="Standaard 2 4 3 3 2 3 2 2 2 2" xfId="25773"/>
    <cellStyle name="Standaard 2 4 3 3 2 3 2 2 3" xfId="25774"/>
    <cellStyle name="Standaard 2 4 3 3 2 3 2 3" xfId="25775"/>
    <cellStyle name="Standaard 2 4 3 3 2 3 2 3 2" xfId="25776"/>
    <cellStyle name="Standaard 2 4 3 3 2 3 2 4" xfId="25777"/>
    <cellStyle name="Standaard 2 4 3 3 2 3 3" xfId="25778"/>
    <cellStyle name="Standaard 2 4 3 3 2 3 3 2" xfId="25779"/>
    <cellStyle name="Standaard 2 4 3 3 2 3 3 2 2" xfId="25780"/>
    <cellStyle name="Standaard 2 4 3 3 2 3 3 3" xfId="25781"/>
    <cellStyle name="Standaard 2 4 3 3 2 3 4" xfId="25782"/>
    <cellStyle name="Standaard 2 4 3 3 2 3 4 2" xfId="25783"/>
    <cellStyle name="Standaard 2 4 3 3 2 3 5" xfId="25784"/>
    <cellStyle name="Standaard 2 4 3 3 2 4" xfId="25785"/>
    <cellStyle name="Standaard 2 4 3 3 2 4 2" xfId="25786"/>
    <cellStyle name="Standaard 2 4 3 3 2 4 2 2" xfId="25787"/>
    <cellStyle name="Standaard 2 4 3 3 2 4 2 2 2" xfId="25788"/>
    <cellStyle name="Standaard 2 4 3 3 2 4 2 3" xfId="25789"/>
    <cellStyle name="Standaard 2 4 3 3 2 4 3" xfId="25790"/>
    <cellStyle name="Standaard 2 4 3 3 2 4 3 2" xfId="25791"/>
    <cellStyle name="Standaard 2 4 3 3 2 4 4" xfId="25792"/>
    <cellStyle name="Standaard 2 4 3 3 2 5" xfId="25793"/>
    <cellStyle name="Standaard 2 4 3 3 2 5 2" xfId="25794"/>
    <cellStyle name="Standaard 2 4 3 3 2 5 2 2" xfId="25795"/>
    <cellStyle name="Standaard 2 4 3 3 2 5 3" xfId="25796"/>
    <cellStyle name="Standaard 2 4 3 3 2 6" xfId="25797"/>
    <cellStyle name="Standaard 2 4 3 3 2 6 2" xfId="25798"/>
    <cellStyle name="Standaard 2 4 3 3 2 7" xfId="25799"/>
    <cellStyle name="Standaard 2 4 3 3 3" xfId="25800"/>
    <cellStyle name="Standaard 2 4 3 3 3 2" xfId="25801"/>
    <cellStyle name="Standaard 2 4 3 3 3 2 2" xfId="25802"/>
    <cellStyle name="Standaard 2 4 3 3 3 2 2 2" xfId="25803"/>
    <cellStyle name="Standaard 2 4 3 3 3 2 2 2 2" xfId="25804"/>
    <cellStyle name="Standaard 2 4 3 3 3 2 2 2 2 2" xfId="25805"/>
    <cellStyle name="Standaard 2 4 3 3 3 2 2 2 3" xfId="25806"/>
    <cellStyle name="Standaard 2 4 3 3 3 2 2 3" xfId="25807"/>
    <cellStyle name="Standaard 2 4 3 3 3 2 2 3 2" xfId="25808"/>
    <cellStyle name="Standaard 2 4 3 3 3 2 2 4" xfId="25809"/>
    <cellStyle name="Standaard 2 4 3 3 3 2 3" xfId="25810"/>
    <cellStyle name="Standaard 2 4 3 3 3 2 3 2" xfId="25811"/>
    <cellStyle name="Standaard 2 4 3 3 3 2 3 2 2" xfId="25812"/>
    <cellStyle name="Standaard 2 4 3 3 3 2 3 3" xfId="25813"/>
    <cellStyle name="Standaard 2 4 3 3 3 2 4" xfId="25814"/>
    <cellStyle name="Standaard 2 4 3 3 3 2 4 2" xfId="25815"/>
    <cellStyle name="Standaard 2 4 3 3 3 2 5" xfId="25816"/>
    <cellStyle name="Standaard 2 4 3 3 3 3" xfId="25817"/>
    <cellStyle name="Standaard 2 4 3 3 3 3 2" xfId="25818"/>
    <cellStyle name="Standaard 2 4 3 3 3 3 2 2" xfId="25819"/>
    <cellStyle name="Standaard 2 4 3 3 3 3 2 2 2" xfId="25820"/>
    <cellStyle name="Standaard 2 4 3 3 3 3 2 3" xfId="25821"/>
    <cellStyle name="Standaard 2 4 3 3 3 3 3" xfId="25822"/>
    <cellStyle name="Standaard 2 4 3 3 3 3 3 2" xfId="25823"/>
    <cellStyle name="Standaard 2 4 3 3 3 3 4" xfId="25824"/>
    <cellStyle name="Standaard 2 4 3 3 3 4" xfId="25825"/>
    <cellStyle name="Standaard 2 4 3 3 3 4 2" xfId="25826"/>
    <cellStyle name="Standaard 2 4 3 3 3 4 2 2" xfId="25827"/>
    <cellStyle name="Standaard 2 4 3 3 3 4 3" xfId="25828"/>
    <cellStyle name="Standaard 2 4 3 3 3 5" xfId="25829"/>
    <cellStyle name="Standaard 2 4 3 3 3 5 2" xfId="25830"/>
    <cellStyle name="Standaard 2 4 3 3 3 6" xfId="25831"/>
    <cellStyle name="Standaard 2 4 3 3 4" xfId="25832"/>
    <cellStyle name="Standaard 2 4 3 3 4 2" xfId="25833"/>
    <cellStyle name="Standaard 2 4 3 3 4 2 2" xfId="25834"/>
    <cellStyle name="Standaard 2 4 3 3 4 2 2 2" xfId="25835"/>
    <cellStyle name="Standaard 2 4 3 3 4 2 2 2 2" xfId="25836"/>
    <cellStyle name="Standaard 2 4 3 3 4 2 2 3" xfId="25837"/>
    <cellStyle name="Standaard 2 4 3 3 4 2 3" xfId="25838"/>
    <cellStyle name="Standaard 2 4 3 3 4 2 3 2" xfId="25839"/>
    <cellStyle name="Standaard 2 4 3 3 4 2 4" xfId="25840"/>
    <cellStyle name="Standaard 2 4 3 3 4 3" xfId="25841"/>
    <cellStyle name="Standaard 2 4 3 3 4 3 2" xfId="25842"/>
    <cellStyle name="Standaard 2 4 3 3 4 3 2 2" xfId="25843"/>
    <cellStyle name="Standaard 2 4 3 3 4 3 3" xfId="25844"/>
    <cellStyle name="Standaard 2 4 3 3 4 4" xfId="25845"/>
    <cellStyle name="Standaard 2 4 3 3 4 4 2" xfId="25846"/>
    <cellStyle name="Standaard 2 4 3 3 4 5" xfId="25847"/>
    <cellStyle name="Standaard 2 4 3 3 5" xfId="25848"/>
    <cellStyle name="Standaard 2 4 3 3 5 2" xfId="25849"/>
    <cellStyle name="Standaard 2 4 3 3 5 2 2" xfId="25850"/>
    <cellStyle name="Standaard 2 4 3 3 5 2 2 2" xfId="25851"/>
    <cellStyle name="Standaard 2 4 3 3 5 2 3" xfId="25852"/>
    <cellStyle name="Standaard 2 4 3 3 5 3" xfId="25853"/>
    <cellStyle name="Standaard 2 4 3 3 5 3 2" xfId="25854"/>
    <cellStyle name="Standaard 2 4 3 3 5 4" xfId="25855"/>
    <cellStyle name="Standaard 2 4 3 3 6" xfId="25856"/>
    <cellStyle name="Standaard 2 4 3 3 6 2" xfId="25857"/>
    <cellStyle name="Standaard 2 4 3 3 6 2 2" xfId="25858"/>
    <cellStyle name="Standaard 2 4 3 3 6 3" xfId="25859"/>
    <cellStyle name="Standaard 2 4 3 3 7" xfId="25860"/>
    <cellStyle name="Standaard 2 4 3 3 7 2" xfId="25861"/>
    <cellStyle name="Standaard 2 4 3 3 8" xfId="25862"/>
    <cellStyle name="Standaard 2 4 3 4" xfId="25863"/>
    <cellStyle name="Standaard 2 4 3 4 2" xfId="25864"/>
    <cellStyle name="Standaard 2 4 3 4 2 2" xfId="25865"/>
    <cellStyle name="Standaard 2 4 3 4 2 2 2" xfId="25866"/>
    <cellStyle name="Standaard 2 4 3 4 2 2 2 2" xfId="25867"/>
    <cellStyle name="Standaard 2 4 3 4 2 2 2 2 2" xfId="25868"/>
    <cellStyle name="Standaard 2 4 3 4 2 2 2 2 2 2" xfId="25869"/>
    <cellStyle name="Standaard 2 4 3 4 2 2 2 2 3" xfId="25870"/>
    <cellStyle name="Standaard 2 4 3 4 2 2 2 3" xfId="25871"/>
    <cellStyle name="Standaard 2 4 3 4 2 2 2 3 2" xfId="25872"/>
    <cellStyle name="Standaard 2 4 3 4 2 2 2 4" xfId="25873"/>
    <cellStyle name="Standaard 2 4 3 4 2 2 3" xfId="25874"/>
    <cellStyle name="Standaard 2 4 3 4 2 2 3 2" xfId="25875"/>
    <cellStyle name="Standaard 2 4 3 4 2 2 3 2 2" xfId="25876"/>
    <cellStyle name="Standaard 2 4 3 4 2 2 3 3" xfId="25877"/>
    <cellStyle name="Standaard 2 4 3 4 2 2 4" xfId="25878"/>
    <cellStyle name="Standaard 2 4 3 4 2 2 4 2" xfId="25879"/>
    <cellStyle name="Standaard 2 4 3 4 2 2 5" xfId="25880"/>
    <cellStyle name="Standaard 2 4 3 4 2 3" xfId="25881"/>
    <cellStyle name="Standaard 2 4 3 4 2 3 2" xfId="25882"/>
    <cellStyle name="Standaard 2 4 3 4 2 3 2 2" xfId="25883"/>
    <cellStyle name="Standaard 2 4 3 4 2 3 2 2 2" xfId="25884"/>
    <cellStyle name="Standaard 2 4 3 4 2 3 2 3" xfId="25885"/>
    <cellStyle name="Standaard 2 4 3 4 2 3 3" xfId="25886"/>
    <cellStyle name="Standaard 2 4 3 4 2 3 3 2" xfId="25887"/>
    <cellStyle name="Standaard 2 4 3 4 2 3 4" xfId="25888"/>
    <cellStyle name="Standaard 2 4 3 4 2 4" xfId="25889"/>
    <cellStyle name="Standaard 2 4 3 4 2 4 2" xfId="25890"/>
    <cellStyle name="Standaard 2 4 3 4 2 4 2 2" xfId="25891"/>
    <cellStyle name="Standaard 2 4 3 4 2 4 3" xfId="25892"/>
    <cellStyle name="Standaard 2 4 3 4 2 5" xfId="25893"/>
    <cellStyle name="Standaard 2 4 3 4 2 5 2" xfId="25894"/>
    <cellStyle name="Standaard 2 4 3 4 2 6" xfId="25895"/>
    <cellStyle name="Standaard 2 4 3 4 3" xfId="25896"/>
    <cellStyle name="Standaard 2 4 3 4 3 2" xfId="25897"/>
    <cellStyle name="Standaard 2 4 3 4 3 2 2" xfId="25898"/>
    <cellStyle name="Standaard 2 4 3 4 3 2 2 2" xfId="25899"/>
    <cellStyle name="Standaard 2 4 3 4 3 2 2 2 2" xfId="25900"/>
    <cellStyle name="Standaard 2 4 3 4 3 2 2 3" xfId="25901"/>
    <cellStyle name="Standaard 2 4 3 4 3 2 3" xfId="25902"/>
    <cellStyle name="Standaard 2 4 3 4 3 2 3 2" xfId="25903"/>
    <cellStyle name="Standaard 2 4 3 4 3 2 4" xfId="25904"/>
    <cellStyle name="Standaard 2 4 3 4 3 3" xfId="25905"/>
    <cellStyle name="Standaard 2 4 3 4 3 3 2" xfId="25906"/>
    <cellStyle name="Standaard 2 4 3 4 3 3 2 2" xfId="25907"/>
    <cellStyle name="Standaard 2 4 3 4 3 3 3" xfId="25908"/>
    <cellStyle name="Standaard 2 4 3 4 3 4" xfId="25909"/>
    <cellStyle name="Standaard 2 4 3 4 3 4 2" xfId="25910"/>
    <cellStyle name="Standaard 2 4 3 4 3 5" xfId="25911"/>
    <cellStyle name="Standaard 2 4 3 4 4" xfId="25912"/>
    <cellStyle name="Standaard 2 4 3 4 4 2" xfId="25913"/>
    <cellStyle name="Standaard 2 4 3 4 4 2 2" xfId="25914"/>
    <cellStyle name="Standaard 2 4 3 4 4 2 2 2" xfId="25915"/>
    <cellStyle name="Standaard 2 4 3 4 4 2 3" xfId="25916"/>
    <cellStyle name="Standaard 2 4 3 4 4 3" xfId="25917"/>
    <cellStyle name="Standaard 2 4 3 4 4 3 2" xfId="25918"/>
    <cellStyle name="Standaard 2 4 3 4 4 4" xfId="25919"/>
    <cellStyle name="Standaard 2 4 3 4 5" xfId="25920"/>
    <cellStyle name="Standaard 2 4 3 4 5 2" xfId="25921"/>
    <cellStyle name="Standaard 2 4 3 4 5 2 2" xfId="25922"/>
    <cellStyle name="Standaard 2 4 3 4 5 3" xfId="25923"/>
    <cellStyle name="Standaard 2 4 3 4 6" xfId="25924"/>
    <cellStyle name="Standaard 2 4 3 4 6 2" xfId="25925"/>
    <cellStyle name="Standaard 2 4 3 4 7" xfId="25926"/>
    <cellStyle name="Standaard 2 4 3 5" xfId="25927"/>
    <cellStyle name="Standaard 2 4 3 5 2" xfId="25928"/>
    <cellStyle name="Standaard 2 4 3 5 2 2" xfId="25929"/>
    <cellStyle name="Standaard 2 4 3 5 2 2 2" xfId="25930"/>
    <cellStyle name="Standaard 2 4 3 5 2 2 2 2" xfId="25931"/>
    <cellStyle name="Standaard 2 4 3 5 2 2 2 2 2" xfId="25932"/>
    <cellStyle name="Standaard 2 4 3 5 2 2 2 3" xfId="25933"/>
    <cellStyle name="Standaard 2 4 3 5 2 2 3" xfId="25934"/>
    <cellStyle name="Standaard 2 4 3 5 2 2 3 2" xfId="25935"/>
    <cellStyle name="Standaard 2 4 3 5 2 2 4" xfId="25936"/>
    <cellStyle name="Standaard 2 4 3 5 2 3" xfId="25937"/>
    <cellStyle name="Standaard 2 4 3 5 2 3 2" xfId="25938"/>
    <cellStyle name="Standaard 2 4 3 5 2 3 2 2" xfId="25939"/>
    <cellStyle name="Standaard 2 4 3 5 2 3 3" xfId="25940"/>
    <cellStyle name="Standaard 2 4 3 5 2 4" xfId="25941"/>
    <cellStyle name="Standaard 2 4 3 5 2 4 2" xfId="25942"/>
    <cellStyle name="Standaard 2 4 3 5 2 5" xfId="25943"/>
    <cellStyle name="Standaard 2 4 3 5 3" xfId="25944"/>
    <cellStyle name="Standaard 2 4 3 5 3 2" xfId="25945"/>
    <cellStyle name="Standaard 2 4 3 5 3 2 2" xfId="25946"/>
    <cellStyle name="Standaard 2 4 3 5 3 2 2 2" xfId="25947"/>
    <cellStyle name="Standaard 2 4 3 5 3 2 3" xfId="25948"/>
    <cellStyle name="Standaard 2 4 3 5 3 3" xfId="25949"/>
    <cellStyle name="Standaard 2 4 3 5 3 3 2" xfId="25950"/>
    <cellStyle name="Standaard 2 4 3 5 3 4" xfId="25951"/>
    <cellStyle name="Standaard 2 4 3 5 4" xfId="25952"/>
    <cellStyle name="Standaard 2 4 3 5 4 2" xfId="25953"/>
    <cellStyle name="Standaard 2 4 3 5 4 2 2" xfId="25954"/>
    <cellStyle name="Standaard 2 4 3 5 4 3" xfId="25955"/>
    <cellStyle name="Standaard 2 4 3 5 5" xfId="25956"/>
    <cellStyle name="Standaard 2 4 3 5 5 2" xfId="25957"/>
    <cellStyle name="Standaard 2 4 3 5 6" xfId="25958"/>
    <cellStyle name="Standaard 2 4 3 6" xfId="25959"/>
    <cellStyle name="Standaard 2 4 3 6 2" xfId="25960"/>
    <cellStyle name="Standaard 2 4 3 6 2 2" xfId="25961"/>
    <cellStyle name="Standaard 2 4 3 6 2 2 2" xfId="25962"/>
    <cellStyle name="Standaard 2 4 3 6 2 2 2 2" xfId="25963"/>
    <cellStyle name="Standaard 2 4 3 6 2 2 3" xfId="25964"/>
    <cellStyle name="Standaard 2 4 3 6 2 3" xfId="25965"/>
    <cellStyle name="Standaard 2 4 3 6 2 3 2" xfId="25966"/>
    <cellStyle name="Standaard 2 4 3 6 2 4" xfId="25967"/>
    <cellStyle name="Standaard 2 4 3 6 3" xfId="25968"/>
    <cellStyle name="Standaard 2 4 3 6 3 2" xfId="25969"/>
    <cellStyle name="Standaard 2 4 3 6 3 2 2" xfId="25970"/>
    <cellStyle name="Standaard 2 4 3 6 3 3" xfId="25971"/>
    <cellStyle name="Standaard 2 4 3 6 4" xfId="25972"/>
    <cellStyle name="Standaard 2 4 3 6 4 2" xfId="25973"/>
    <cellStyle name="Standaard 2 4 3 6 5" xfId="25974"/>
    <cellStyle name="Standaard 2 4 3 7" xfId="25975"/>
    <cellStyle name="Standaard 2 4 3 7 2" xfId="25976"/>
    <cellStyle name="Standaard 2 4 3 7 2 2" xfId="25977"/>
    <cellStyle name="Standaard 2 4 3 7 2 2 2" xfId="25978"/>
    <cellStyle name="Standaard 2 4 3 7 2 3" xfId="25979"/>
    <cellStyle name="Standaard 2 4 3 7 3" xfId="25980"/>
    <cellStyle name="Standaard 2 4 3 7 3 2" xfId="25981"/>
    <cellStyle name="Standaard 2 4 3 7 4" xfId="25982"/>
    <cellStyle name="Standaard 2 4 3 8" xfId="25983"/>
    <cellStyle name="Standaard 2 4 3 8 2" xfId="25984"/>
    <cellStyle name="Standaard 2 4 3 8 2 2" xfId="25985"/>
    <cellStyle name="Standaard 2 4 3 8 3" xfId="25986"/>
    <cellStyle name="Standaard 2 4 3 9" xfId="25987"/>
    <cellStyle name="Standaard 2 4 3 9 2" xfId="25988"/>
    <cellStyle name="Standaard 2 4 4" xfId="25989"/>
    <cellStyle name="Standaard 2 4 4 2" xfId="25990"/>
    <cellStyle name="Standaard 2 4 4 2 2" xfId="25991"/>
    <cellStyle name="Standaard 2 4 4 2 2 2" xfId="25992"/>
    <cellStyle name="Standaard 2 4 4 2 2 2 2" xfId="25993"/>
    <cellStyle name="Standaard 2 4 4 2 2 2 2 2" xfId="25994"/>
    <cellStyle name="Standaard 2 4 4 2 2 2 2 2 2" xfId="25995"/>
    <cellStyle name="Standaard 2 4 4 2 2 2 2 2 2 2" xfId="25996"/>
    <cellStyle name="Standaard 2 4 4 2 2 2 2 2 3" xfId="25997"/>
    <cellStyle name="Standaard 2 4 4 2 2 2 2 3" xfId="25998"/>
    <cellStyle name="Standaard 2 4 4 2 2 2 2 3 2" xfId="25999"/>
    <cellStyle name="Standaard 2 4 4 2 2 2 2 4" xfId="26000"/>
    <cellStyle name="Standaard 2 4 4 2 2 2 3" xfId="26001"/>
    <cellStyle name="Standaard 2 4 4 2 2 2 3 2" xfId="26002"/>
    <cellStyle name="Standaard 2 4 4 2 2 2 3 2 2" xfId="26003"/>
    <cellStyle name="Standaard 2 4 4 2 2 2 3 3" xfId="26004"/>
    <cellStyle name="Standaard 2 4 4 2 2 2 4" xfId="26005"/>
    <cellStyle name="Standaard 2 4 4 2 2 2 4 2" xfId="26006"/>
    <cellStyle name="Standaard 2 4 4 2 2 2 5" xfId="26007"/>
    <cellStyle name="Standaard 2 4 4 2 2 3" xfId="26008"/>
    <cellStyle name="Standaard 2 4 4 2 2 3 2" xfId="26009"/>
    <cellStyle name="Standaard 2 4 4 2 2 3 2 2" xfId="26010"/>
    <cellStyle name="Standaard 2 4 4 2 2 3 2 2 2" xfId="26011"/>
    <cellStyle name="Standaard 2 4 4 2 2 3 2 3" xfId="26012"/>
    <cellStyle name="Standaard 2 4 4 2 2 3 3" xfId="26013"/>
    <cellStyle name="Standaard 2 4 4 2 2 3 3 2" xfId="26014"/>
    <cellStyle name="Standaard 2 4 4 2 2 3 4" xfId="26015"/>
    <cellStyle name="Standaard 2 4 4 2 2 4" xfId="26016"/>
    <cellStyle name="Standaard 2 4 4 2 2 4 2" xfId="26017"/>
    <cellStyle name="Standaard 2 4 4 2 2 4 2 2" xfId="26018"/>
    <cellStyle name="Standaard 2 4 4 2 2 4 3" xfId="26019"/>
    <cellStyle name="Standaard 2 4 4 2 2 5" xfId="26020"/>
    <cellStyle name="Standaard 2 4 4 2 2 5 2" xfId="26021"/>
    <cellStyle name="Standaard 2 4 4 2 2 6" xfId="26022"/>
    <cellStyle name="Standaard 2 4 4 2 3" xfId="26023"/>
    <cellStyle name="Standaard 2 4 4 2 3 2" xfId="26024"/>
    <cellStyle name="Standaard 2 4 4 2 3 2 2" xfId="26025"/>
    <cellStyle name="Standaard 2 4 4 2 3 2 2 2" xfId="26026"/>
    <cellStyle name="Standaard 2 4 4 2 3 2 2 2 2" xfId="26027"/>
    <cellStyle name="Standaard 2 4 4 2 3 2 2 3" xfId="26028"/>
    <cellStyle name="Standaard 2 4 4 2 3 2 3" xfId="26029"/>
    <cellStyle name="Standaard 2 4 4 2 3 2 3 2" xfId="26030"/>
    <cellStyle name="Standaard 2 4 4 2 3 2 4" xfId="26031"/>
    <cellStyle name="Standaard 2 4 4 2 3 3" xfId="26032"/>
    <cellStyle name="Standaard 2 4 4 2 3 3 2" xfId="26033"/>
    <cellStyle name="Standaard 2 4 4 2 3 3 2 2" xfId="26034"/>
    <cellStyle name="Standaard 2 4 4 2 3 3 3" xfId="26035"/>
    <cellStyle name="Standaard 2 4 4 2 3 4" xfId="26036"/>
    <cellStyle name="Standaard 2 4 4 2 3 4 2" xfId="26037"/>
    <cellStyle name="Standaard 2 4 4 2 3 5" xfId="26038"/>
    <cellStyle name="Standaard 2 4 4 2 4" xfId="26039"/>
    <cellStyle name="Standaard 2 4 4 2 4 2" xfId="26040"/>
    <cellStyle name="Standaard 2 4 4 2 4 2 2" xfId="26041"/>
    <cellStyle name="Standaard 2 4 4 2 4 2 2 2" xfId="26042"/>
    <cellStyle name="Standaard 2 4 4 2 4 2 3" xfId="26043"/>
    <cellStyle name="Standaard 2 4 4 2 4 3" xfId="26044"/>
    <cellStyle name="Standaard 2 4 4 2 4 3 2" xfId="26045"/>
    <cellStyle name="Standaard 2 4 4 2 4 4" xfId="26046"/>
    <cellStyle name="Standaard 2 4 4 2 5" xfId="26047"/>
    <cellStyle name="Standaard 2 4 4 2 5 2" xfId="26048"/>
    <cellStyle name="Standaard 2 4 4 2 5 2 2" xfId="26049"/>
    <cellStyle name="Standaard 2 4 4 2 5 3" xfId="26050"/>
    <cellStyle name="Standaard 2 4 4 2 6" xfId="26051"/>
    <cellStyle name="Standaard 2 4 4 2 6 2" xfId="26052"/>
    <cellStyle name="Standaard 2 4 4 2 7" xfId="26053"/>
    <cellStyle name="Standaard 2 4 4 3" xfId="26054"/>
    <cellStyle name="Standaard 2 4 4 3 2" xfId="26055"/>
    <cellStyle name="Standaard 2 4 4 3 2 2" xfId="26056"/>
    <cellStyle name="Standaard 2 4 4 3 2 2 2" xfId="26057"/>
    <cellStyle name="Standaard 2 4 4 3 2 2 2 2" xfId="26058"/>
    <cellStyle name="Standaard 2 4 4 3 2 2 2 2 2" xfId="26059"/>
    <cellStyle name="Standaard 2 4 4 3 2 2 2 3" xfId="26060"/>
    <cellStyle name="Standaard 2 4 4 3 2 2 3" xfId="26061"/>
    <cellStyle name="Standaard 2 4 4 3 2 2 3 2" xfId="26062"/>
    <cellStyle name="Standaard 2 4 4 3 2 2 4" xfId="26063"/>
    <cellStyle name="Standaard 2 4 4 3 2 3" xfId="26064"/>
    <cellStyle name="Standaard 2 4 4 3 2 3 2" xfId="26065"/>
    <cellStyle name="Standaard 2 4 4 3 2 3 2 2" xfId="26066"/>
    <cellStyle name="Standaard 2 4 4 3 2 3 3" xfId="26067"/>
    <cellStyle name="Standaard 2 4 4 3 2 4" xfId="26068"/>
    <cellStyle name="Standaard 2 4 4 3 2 4 2" xfId="26069"/>
    <cellStyle name="Standaard 2 4 4 3 2 5" xfId="26070"/>
    <cellStyle name="Standaard 2 4 4 3 3" xfId="26071"/>
    <cellStyle name="Standaard 2 4 4 3 3 2" xfId="26072"/>
    <cellStyle name="Standaard 2 4 4 3 3 2 2" xfId="26073"/>
    <cellStyle name="Standaard 2 4 4 3 3 2 2 2" xfId="26074"/>
    <cellStyle name="Standaard 2 4 4 3 3 2 3" xfId="26075"/>
    <cellStyle name="Standaard 2 4 4 3 3 3" xfId="26076"/>
    <cellStyle name="Standaard 2 4 4 3 3 3 2" xfId="26077"/>
    <cellStyle name="Standaard 2 4 4 3 3 4" xfId="26078"/>
    <cellStyle name="Standaard 2 4 4 3 4" xfId="26079"/>
    <cellStyle name="Standaard 2 4 4 3 4 2" xfId="26080"/>
    <cellStyle name="Standaard 2 4 4 3 4 2 2" xfId="26081"/>
    <cellStyle name="Standaard 2 4 4 3 4 3" xfId="26082"/>
    <cellStyle name="Standaard 2 4 4 3 5" xfId="26083"/>
    <cellStyle name="Standaard 2 4 4 3 5 2" xfId="26084"/>
    <cellStyle name="Standaard 2 4 4 3 6" xfId="26085"/>
    <cellStyle name="Standaard 2 4 4 4" xfId="26086"/>
    <cellStyle name="Standaard 2 4 4 4 2" xfId="26087"/>
    <cellStyle name="Standaard 2 4 4 4 2 2" xfId="26088"/>
    <cellStyle name="Standaard 2 4 4 4 2 2 2" xfId="26089"/>
    <cellStyle name="Standaard 2 4 4 4 2 2 2 2" xfId="26090"/>
    <cellStyle name="Standaard 2 4 4 4 2 2 3" xfId="26091"/>
    <cellStyle name="Standaard 2 4 4 4 2 3" xfId="26092"/>
    <cellStyle name="Standaard 2 4 4 4 2 3 2" xfId="26093"/>
    <cellStyle name="Standaard 2 4 4 4 2 4" xfId="26094"/>
    <cellStyle name="Standaard 2 4 4 4 3" xfId="26095"/>
    <cellStyle name="Standaard 2 4 4 4 3 2" xfId="26096"/>
    <cellStyle name="Standaard 2 4 4 4 3 2 2" xfId="26097"/>
    <cellStyle name="Standaard 2 4 4 4 3 3" xfId="26098"/>
    <cellStyle name="Standaard 2 4 4 4 4" xfId="26099"/>
    <cellStyle name="Standaard 2 4 4 4 4 2" xfId="26100"/>
    <cellStyle name="Standaard 2 4 4 4 5" xfId="26101"/>
    <cellStyle name="Standaard 2 4 4 5" xfId="26102"/>
    <cellStyle name="Standaard 2 4 4 5 2" xfId="26103"/>
    <cellStyle name="Standaard 2 4 4 5 2 2" xfId="26104"/>
    <cellStyle name="Standaard 2 4 4 5 2 2 2" xfId="26105"/>
    <cellStyle name="Standaard 2 4 4 5 2 3" xfId="26106"/>
    <cellStyle name="Standaard 2 4 4 5 3" xfId="26107"/>
    <cellStyle name="Standaard 2 4 4 5 3 2" xfId="26108"/>
    <cellStyle name="Standaard 2 4 4 5 4" xfId="26109"/>
    <cellStyle name="Standaard 2 4 4 6" xfId="26110"/>
    <cellStyle name="Standaard 2 4 4 6 2" xfId="26111"/>
    <cellStyle name="Standaard 2 4 4 6 2 2" xfId="26112"/>
    <cellStyle name="Standaard 2 4 4 6 3" xfId="26113"/>
    <cellStyle name="Standaard 2 4 4 7" xfId="26114"/>
    <cellStyle name="Standaard 2 4 4 7 2" xfId="26115"/>
    <cellStyle name="Standaard 2 4 4 8" xfId="26116"/>
    <cellStyle name="Standaard 2 4 5" xfId="26117"/>
    <cellStyle name="Standaard 2 4 5 2" xfId="26118"/>
    <cellStyle name="Standaard 2 4 5 2 2" xfId="26119"/>
    <cellStyle name="Standaard 2 4 5 2 2 2" xfId="26120"/>
    <cellStyle name="Standaard 2 4 5 2 2 2 2" xfId="26121"/>
    <cellStyle name="Standaard 2 4 5 2 2 2 2 2" xfId="26122"/>
    <cellStyle name="Standaard 2 4 5 2 2 2 2 2 2" xfId="26123"/>
    <cellStyle name="Standaard 2 4 5 2 2 2 2 2 2 2" xfId="26124"/>
    <cellStyle name="Standaard 2 4 5 2 2 2 2 2 3" xfId="26125"/>
    <cellStyle name="Standaard 2 4 5 2 2 2 2 3" xfId="26126"/>
    <cellStyle name="Standaard 2 4 5 2 2 2 2 3 2" xfId="26127"/>
    <cellStyle name="Standaard 2 4 5 2 2 2 2 4" xfId="26128"/>
    <cellStyle name="Standaard 2 4 5 2 2 2 3" xfId="26129"/>
    <cellStyle name="Standaard 2 4 5 2 2 2 3 2" xfId="26130"/>
    <cellStyle name="Standaard 2 4 5 2 2 2 3 2 2" xfId="26131"/>
    <cellStyle name="Standaard 2 4 5 2 2 2 3 3" xfId="26132"/>
    <cellStyle name="Standaard 2 4 5 2 2 2 4" xfId="26133"/>
    <cellStyle name="Standaard 2 4 5 2 2 2 4 2" xfId="26134"/>
    <cellStyle name="Standaard 2 4 5 2 2 2 5" xfId="26135"/>
    <cellStyle name="Standaard 2 4 5 2 2 3" xfId="26136"/>
    <cellStyle name="Standaard 2 4 5 2 2 3 2" xfId="26137"/>
    <cellStyle name="Standaard 2 4 5 2 2 3 2 2" xfId="26138"/>
    <cellStyle name="Standaard 2 4 5 2 2 3 2 2 2" xfId="26139"/>
    <cellStyle name="Standaard 2 4 5 2 2 3 2 3" xfId="26140"/>
    <cellStyle name="Standaard 2 4 5 2 2 3 3" xfId="26141"/>
    <cellStyle name="Standaard 2 4 5 2 2 3 3 2" xfId="26142"/>
    <cellStyle name="Standaard 2 4 5 2 2 3 4" xfId="26143"/>
    <cellStyle name="Standaard 2 4 5 2 2 4" xfId="26144"/>
    <cellStyle name="Standaard 2 4 5 2 2 4 2" xfId="26145"/>
    <cellStyle name="Standaard 2 4 5 2 2 4 2 2" xfId="26146"/>
    <cellStyle name="Standaard 2 4 5 2 2 4 3" xfId="26147"/>
    <cellStyle name="Standaard 2 4 5 2 2 5" xfId="26148"/>
    <cellStyle name="Standaard 2 4 5 2 2 5 2" xfId="26149"/>
    <cellStyle name="Standaard 2 4 5 2 2 6" xfId="26150"/>
    <cellStyle name="Standaard 2 4 5 2 3" xfId="26151"/>
    <cellStyle name="Standaard 2 4 5 2 3 2" xfId="26152"/>
    <cellStyle name="Standaard 2 4 5 2 3 2 2" xfId="26153"/>
    <cellStyle name="Standaard 2 4 5 2 3 2 2 2" xfId="26154"/>
    <cellStyle name="Standaard 2 4 5 2 3 2 2 2 2" xfId="26155"/>
    <cellStyle name="Standaard 2 4 5 2 3 2 2 3" xfId="26156"/>
    <cellStyle name="Standaard 2 4 5 2 3 2 3" xfId="26157"/>
    <cellStyle name="Standaard 2 4 5 2 3 2 3 2" xfId="26158"/>
    <cellStyle name="Standaard 2 4 5 2 3 2 4" xfId="26159"/>
    <cellStyle name="Standaard 2 4 5 2 3 3" xfId="26160"/>
    <cellStyle name="Standaard 2 4 5 2 3 3 2" xfId="26161"/>
    <cellStyle name="Standaard 2 4 5 2 3 3 2 2" xfId="26162"/>
    <cellStyle name="Standaard 2 4 5 2 3 3 3" xfId="26163"/>
    <cellStyle name="Standaard 2 4 5 2 3 4" xfId="26164"/>
    <cellStyle name="Standaard 2 4 5 2 3 4 2" xfId="26165"/>
    <cellStyle name="Standaard 2 4 5 2 3 5" xfId="26166"/>
    <cellStyle name="Standaard 2 4 5 2 4" xfId="26167"/>
    <cellStyle name="Standaard 2 4 5 2 4 2" xfId="26168"/>
    <cellStyle name="Standaard 2 4 5 2 4 2 2" xfId="26169"/>
    <cellStyle name="Standaard 2 4 5 2 4 2 2 2" xfId="26170"/>
    <cellStyle name="Standaard 2 4 5 2 4 2 3" xfId="26171"/>
    <cellStyle name="Standaard 2 4 5 2 4 3" xfId="26172"/>
    <cellStyle name="Standaard 2 4 5 2 4 3 2" xfId="26173"/>
    <cellStyle name="Standaard 2 4 5 2 4 4" xfId="26174"/>
    <cellStyle name="Standaard 2 4 5 2 5" xfId="26175"/>
    <cellStyle name="Standaard 2 4 5 2 5 2" xfId="26176"/>
    <cellStyle name="Standaard 2 4 5 2 5 2 2" xfId="26177"/>
    <cellStyle name="Standaard 2 4 5 2 5 3" xfId="26178"/>
    <cellStyle name="Standaard 2 4 5 2 6" xfId="26179"/>
    <cellStyle name="Standaard 2 4 5 2 6 2" xfId="26180"/>
    <cellStyle name="Standaard 2 4 5 2 7" xfId="26181"/>
    <cellStyle name="Standaard 2 4 5 3" xfId="26182"/>
    <cellStyle name="Standaard 2 4 5 3 2" xfId="26183"/>
    <cellStyle name="Standaard 2 4 5 3 2 2" xfId="26184"/>
    <cellStyle name="Standaard 2 4 5 3 2 2 2" xfId="26185"/>
    <cellStyle name="Standaard 2 4 5 3 2 2 2 2" xfId="26186"/>
    <cellStyle name="Standaard 2 4 5 3 2 2 2 2 2" xfId="26187"/>
    <cellStyle name="Standaard 2 4 5 3 2 2 2 3" xfId="26188"/>
    <cellStyle name="Standaard 2 4 5 3 2 2 3" xfId="26189"/>
    <cellStyle name="Standaard 2 4 5 3 2 2 3 2" xfId="26190"/>
    <cellStyle name="Standaard 2 4 5 3 2 2 4" xfId="26191"/>
    <cellStyle name="Standaard 2 4 5 3 2 3" xfId="26192"/>
    <cellStyle name="Standaard 2 4 5 3 2 3 2" xfId="26193"/>
    <cellStyle name="Standaard 2 4 5 3 2 3 2 2" xfId="26194"/>
    <cellStyle name="Standaard 2 4 5 3 2 3 3" xfId="26195"/>
    <cellStyle name="Standaard 2 4 5 3 2 4" xfId="26196"/>
    <cellStyle name="Standaard 2 4 5 3 2 4 2" xfId="26197"/>
    <cellStyle name="Standaard 2 4 5 3 2 5" xfId="26198"/>
    <cellStyle name="Standaard 2 4 5 3 3" xfId="26199"/>
    <cellStyle name="Standaard 2 4 5 3 3 2" xfId="26200"/>
    <cellStyle name="Standaard 2 4 5 3 3 2 2" xfId="26201"/>
    <cellStyle name="Standaard 2 4 5 3 3 2 2 2" xfId="26202"/>
    <cellStyle name="Standaard 2 4 5 3 3 2 3" xfId="26203"/>
    <cellStyle name="Standaard 2 4 5 3 3 3" xfId="26204"/>
    <cellStyle name="Standaard 2 4 5 3 3 3 2" xfId="26205"/>
    <cellStyle name="Standaard 2 4 5 3 3 4" xfId="26206"/>
    <cellStyle name="Standaard 2 4 5 3 4" xfId="26207"/>
    <cellStyle name="Standaard 2 4 5 3 4 2" xfId="26208"/>
    <cellStyle name="Standaard 2 4 5 3 4 2 2" xfId="26209"/>
    <cellStyle name="Standaard 2 4 5 3 4 3" xfId="26210"/>
    <cellStyle name="Standaard 2 4 5 3 5" xfId="26211"/>
    <cellStyle name="Standaard 2 4 5 3 5 2" xfId="26212"/>
    <cellStyle name="Standaard 2 4 5 3 6" xfId="26213"/>
    <cellStyle name="Standaard 2 4 5 4" xfId="26214"/>
    <cellStyle name="Standaard 2 4 5 4 2" xfId="26215"/>
    <cellStyle name="Standaard 2 4 5 4 2 2" xfId="26216"/>
    <cellStyle name="Standaard 2 4 5 4 2 2 2" xfId="26217"/>
    <cellStyle name="Standaard 2 4 5 4 2 2 2 2" xfId="26218"/>
    <cellStyle name="Standaard 2 4 5 4 2 2 3" xfId="26219"/>
    <cellStyle name="Standaard 2 4 5 4 2 3" xfId="26220"/>
    <cellStyle name="Standaard 2 4 5 4 2 3 2" xfId="26221"/>
    <cellStyle name="Standaard 2 4 5 4 2 4" xfId="26222"/>
    <cellStyle name="Standaard 2 4 5 4 3" xfId="26223"/>
    <cellStyle name="Standaard 2 4 5 4 3 2" xfId="26224"/>
    <cellStyle name="Standaard 2 4 5 4 3 2 2" xfId="26225"/>
    <cellStyle name="Standaard 2 4 5 4 3 3" xfId="26226"/>
    <cellStyle name="Standaard 2 4 5 4 4" xfId="26227"/>
    <cellStyle name="Standaard 2 4 5 4 4 2" xfId="26228"/>
    <cellStyle name="Standaard 2 4 5 4 5" xfId="26229"/>
    <cellStyle name="Standaard 2 4 5 5" xfId="26230"/>
    <cellStyle name="Standaard 2 4 5 5 2" xfId="26231"/>
    <cellStyle name="Standaard 2 4 5 5 2 2" xfId="26232"/>
    <cellStyle name="Standaard 2 4 5 5 2 2 2" xfId="26233"/>
    <cellStyle name="Standaard 2 4 5 5 2 3" xfId="26234"/>
    <cellStyle name="Standaard 2 4 5 5 3" xfId="26235"/>
    <cellStyle name="Standaard 2 4 5 5 3 2" xfId="26236"/>
    <cellStyle name="Standaard 2 4 5 5 4" xfId="26237"/>
    <cellStyle name="Standaard 2 4 5 6" xfId="26238"/>
    <cellStyle name="Standaard 2 4 5 6 2" xfId="26239"/>
    <cellStyle name="Standaard 2 4 5 6 2 2" xfId="26240"/>
    <cellStyle name="Standaard 2 4 5 6 3" xfId="26241"/>
    <cellStyle name="Standaard 2 4 5 7" xfId="26242"/>
    <cellStyle name="Standaard 2 4 5 7 2" xfId="26243"/>
    <cellStyle name="Standaard 2 4 5 8" xfId="26244"/>
    <cellStyle name="Standaard 2 4 6" xfId="26245"/>
    <cellStyle name="Standaard 2 4 6 2" xfId="26246"/>
    <cellStyle name="Standaard 2 4 6 2 2" xfId="26247"/>
    <cellStyle name="Standaard 2 4 6 2 2 2" xfId="26248"/>
    <cellStyle name="Standaard 2 4 6 2 2 2 2" xfId="26249"/>
    <cellStyle name="Standaard 2 4 6 2 2 2 2 2" xfId="26250"/>
    <cellStyle name="Standaard 2 4 6 2 2 2 2 2 2" xfId="26251"/>
    <cellStyle name="Standaard 2 4 6 2 2 2 2 3" xfId="26252"/>
    <cellStyle name="Standaard 2 4 6 2 2 2 3" xfId="26253"/>
    <cellStyle name="Standaard 2 4 6 2 2 2 3 2" xfId="26254"/>
    <cellStyle name="Standaard 2 4 6 2 2 2 4" xfId="26255"/>
    <cellStyle name="Standaard 2 4 6 2 2 3" xfId="26256"/>
    <cellStyle name="Standaard 2 4 6 2 2 3 2" xfId="26257"/>
    <cellStyle name="Standaard 2 4 6 2 2 3 2 2" xfId="26258"/>
    <cellStyle name="Standaard 2 4 6 2 2 3 3" xfId="26259"/>
    <cellStyle name="Standaard 2 4 6 2 2 4" xfId="26260"/>
    <cellStyle name="Standaard 2 4 6 2 2 4 2" xfId="26261"/>
    <cellStyle name="Standaard 2 4 6 2 2 5" xfId="26262"/>
    <cellStyle name="Standaard 2 4 6 2 3" xfId="26263"/>
    <cellStyle name="Standaard 2 4 6 2 3 2" xfId="26264"/>
    <cellStyle name="Standaard 2 4 6 2 3 2 2" xfId="26265"/>
    <cellStyle name="Standaard 2 4 6 2 3 2 2 2" xfId="26266"/>
    <cellStyle name="Standaard 2 4 6 2 3 2 3" xfId="26267"/>
    <cellStyle name="Standaard 2 4 6 2 3 3" xfId="26268"/>
    <cellStyle name="Standaard 2 4 6 2 3 3 2" xfId="26269"/>
    <cellStyle name="Standaard 2 4 6 2 3 4" xfId="26270"/>
    <cellStyle name="Standaard 2 4 6 2 4" xfId="26271"/>
    <cellStyle name="Standaard 2 4 6 2 4 2" xfId="26272"/>
    <cellStyle name="Standaard 2 4 6 2 4 2 2" xfId="26273"/>
    <cellStyle name="Standaard 2 4 6 2 4 3" xfId="26274"/>
    <cellStyle name="Standaard 2 4 6 2 5" xfId="26275"/>
    <cellStyle name="Standaard 2 4 6 2 5 2" xfId="26276"/>
    <cellStyle name="Standaard 2 4 6 2 6" xfId="26277"/>
    <cellStyle name="Standaard 2 4 6 3" xfId="26278"/>
    <cellStyle name="Standaard 2 4 6 3 2" xfId="26279"/>
    <cellStyle name="Standaard 2 4 6 3 2 2" xfId="26280"/>
    <cellStyle name="Standaard 2 4 6 3 2 2 2" xfId="26281"/>
    <cellStyle name="Standaard 2 4 6 3 2 2 2 2" xfId="26282"/>
    <cellStyle name="Standaard 2 4 6 3 2 2 3" xfId="26283"/>
    <cellStyle name="Standaard 2 4 6 3 2 3" xfId="26284"/>
    <cellStyle name="Standaard 2 4 6 3 2 3 2" xfId="26285"/>
    <cellStyle name="Standaard 2 4 6 3 2 4" xfId="26286"/>
    <cellStyle name="Standaard 2 4 6 3 3" xfId="26287"/>
    <cellStyle name="Standaard 2 4 6 3 3 2" xfId="26288"/>
    <cellStyle name="Standaard 2 4 6 3 3 2 2" xfId="26289"/>
    <cellStyle name="Standaard 2 4 6 3 3 3" xfId="26290"/>
    <cellStyle name="Standaard 2 4 6 3 4" xfId="26291"/>
    <cellStyle name="Standaard 2 4 6 3 4 2" xfId="26292"/>
    <cellStyle name="Standaard 2 4 6 3 5" xfId="26293"/>
    <cellStyle name="Standaard 2 4 6 4" xfId="26294"/>
    <cellStyle name="Standaard 2 4 6 4 2" xfId="26295"/>
    <cellStyle name="Standaard 2 4 6 4 2 2" xfId="26296"/>
    <cellStyle name="Standaard 2 4 6 4 2 2 2" xfId="26297"/>
    <cellStyle name="Standaard 2 4 6 4 2 3" xfId="26298"/>
    <cellStyle name="Standaard 2 4 6 4 3" xfId="26299"/>
    <cellStyle name="Standaard 2 4 6 4 3 2" xfId="26300"/>
    <cellStyle name="Standaard 2 4 6 4 4" xfId="26301"/>
    <cellStyle name="Standaard 2 4 6 5" xfId="26302"/>
    <cellStyle name="Standaard 2 4 6 5 2" xfId="26303"/>
    <cellStyle name="Standaard 2 4 6 5 2 2" xfId="26304"/>
    <cellStyle name="Standaard 2 4 6 5 3" xfId="26305"/>
    <cellStyle name="Standaard 2 4 6 6" xfId="26306"/>
    <cellStyle name="Standaard 2 4 6 6 2" xfId="26307"/>
    <cellStyle name="Standaard 2 4 6 7" xfId="26308"/>
    <cellStyle name="Standaard 2 4 7" xfId="26309"/>
    <cellStyle name="Standaard 2 4 7 2" xfId="26310"/>
    <cellStyle name="Standaard 2 4 7 2 2" xfId="26311"/>
    <cellStyle name="Standaard 2 4 7 2 2 2" xfId="26312"/>
    <cellStyle name="Standaard 2 4 7 2 2 2 2" xfId="26313"/>
    <cellStyle name="Standaard 2 4 7 2 2 2 2 2" xfId="26314"/>
    <cellStyle name="Standaard 2 4 7 2 2 2 3" xfId="26315"/>
    <cellStyle name="Standaard 2 4 7 2 2 3" xfId="26316"/>
    <cellStyle name="Standaard 2 4 7 2 2 3 2" xfId="26317"/>
    <cellStyle name="Standaard 2 4 7 2 2 4" xfId="26318"/>
    <cellStyle name="Standaard 2 4 7 2 3" xfId="26319"/>
    <cellStyle name="Standaard 2 4 7 2 3 2" xfId="26320"/>
    <cellStyle name="Standaard 2 4 7 2 3 2 2" xfId="26321"/>
    <cellStyle name="Standaard 2 4 7 2 3 3" xfId="26322"/>
    <cellStyle name="Standaard 2 4 7 2 4" xfId="26323"/>
    <cellStyle name="Standaard 2 4 7 2 4 2" xfId="26324"/>
    <cellStyle name="Standaard 2 4 7 2 5" xfId="26325"/>
    <cellStyle name="Standaard 2 4 7 3" xfId="26326"/>
    <cellStyle name="Standaard 2 4 7 3 2" xfId="26327"/>
    <cellStyle name="Standaard 2 4 7 3 2 2" xfId="26328"/>
    <cellStyle name="Standaard 2 4 7 3 2 2 2" xfId="26329"/>
    <cellStyle name="Standaard 2 4 7 3 2 3" xfId="26330"/>
    <cellStyle name="Standaard 2 4 7 3 3" xfId="26331"/>
    <cellStyle name="Standaard 2 4 7 3 3 2" xfId="26332"/>
    <cellStyle name="Standaard 2 4 7 3 4" xfId="26333"/>
    <cellStyle name="Standaard 2 4 7 4" xfId="26334"/>
    <cellStyle name="Standaard 2 4 7 4 2" xfId="26335"/>
    <cellStyle name="Standaard 2 4 7 4 2 2" xfId="26336"/>
    <cellStyle name="Standaard 2 4 7 4 3" xfId="26337"/>
    <cellStyle name="Standaard 2 4 7 5" xfId="26338"/>
    <cellStyle name="Standaard 2 4 7 5 2" xfId="26339"/>
    <cellStyle name="Standaard 2 4 7 6" xfId="26340"/>
    <cellStyle name="Standaard 2 4 8" xfId="26341"/>
    <cellStyle name="Standaard 2 4 8 2" xfId="26342"/>
    <cellStyle name="Standaard 2 4 8 2 2" xfId="26343"/>
    <cellStyle name="Standaard 2 4 8 2 2 2" xfId="26344"/>
    <cellStyle name="Standaard 2 4 8 2 2 2 2" xfId="26345"/>
    <cellStyle name="Standaard 2 4 8 2 2 3" xfId="26346"/>
    <cellStyle name="Standaard 2 4 8 2 3" xfId="26347"/>
    <cellStyle name="Standaard 2 4 8 2 3 2" xfId="26348"/>
    <cellStyle name="Standaard 2 4 8 2 4" xfId="26349"/>
    <cellStyle name="Standaard 2 4 8 3" xfId="26350"/>
    <cellStyle name="Standaard 2 4 8 3 2" xfId="26351"/>
    <cellStyle name="Standaard 2 4 8 3 2 2" xfId="26352"/>
    <cellStyle name="Standaard 2 4 8 3 3" xfId="26353"/>
    <cellStyle name="Standaard 2 4 8 4" xfId="26354"/>
    <cellStyle name="Standaard 2 4 8 4 2" xfId="26355"/>
    <cellStyle name="Standaard 2 4 8 5" xfId="26356"/>
    <cellStyle name="Standaard 2 4 9" xfId="26357"/>
    <cellStyle name="Standaard 2 4 9 2" xfId="26358"/>
    <cellStyle name="Standaard 2 4 9 2 2" xfId="26359"/>
    <cellStyle name="Standaard 2 4 9 2 2 2" xfId="26360"/>
    <cellStyle name="Standaard 2 4 9 2 3" xfId="26361"/>
    <cellStyle name="Standaard 2 4 9 3" xfId="26362"/>
    <cellStyle name="Standaard 2 4 9 3 2" xfId="26363"/>
    <cellStyle name="Standaard 2 4 9 4" xfId="26364"/>
    <cellStyle name="Standaard 2 5" xfId="5"/>
    <cellStyle name="Standaard 2 6" xfId="26365"/>
    <cellStyle name="Standaard 2 6 10" xfId="26366"/>
    <cellStyle name="Standaard 2 6 10 2" xfId="26367"/>
    <cellStyle name="Standaard 2 6 10 2 2" xfId="26368"/>
    <cellStyle name="Standaard 2 6 10 3" xfId="26369"/>
    <cellStyle name="Standaard 2 6 11" xfId="26370"/>
    <cellStyle name="Standaard 2 6 11 2" xfId="26371"/>
    <cellStyle name="Standaard 2 6 12" xfId="26372"/>
    <cellStyle name="Standaard 2 6 2" xfId="26373"/>
    <cellStyle name="Standaard 2 6 2 10" xfId="26374"/>
    <cellStyle name="Standaard 2 6 2 2" xfId="26375"/>
    <cellStyle name="Standaard 2 6 2 2 2" xfId="26376"/>
    <cellStyle name="Standaard 2 6 2 2 2 2" xfId="26377"/>
    <cellStyle name="Standaard 2 6 2 2 2 2 2" xfId="26378"/>
    <cellStyle name="Standaard 2 6 2 2 2 2 2 2" xfId="26379"/>
    <cellStyle name="Standaard 2 6 2 2 2 2 2 2 2" xfId="26380"/>
    <cellStyle name="Standaard 2 6 2 2 2 2 2 2 2 2" xfId="26381"/>
    <cellStyle name="Standaard 2 6 2 2 2 2 2 2 2 2 2" xfId="26382"/>
    <cellStyle name="Standaard 2 6 2 2 2 2 2 2 2 3" xfId="26383"/>
    <cellStyle name="Standaard 2 6 2 2 2 2 2 2 3" xfId="26384"/>
    <cellStyle name="Standaard 2 6 2 2 2 2 2 2 3 2" xfId="26385"/>
    <cellStyle name="Standaard 2 6 2 2 2 2 2 2 4" xfId="26386"/>
    <cellStyle name="Standaard 2 6 2 2 2 2 2 3" xfId="26387"/>
    <cellStyle name="Standaard 2 6 2 2 2 2 2 3 2" xfId="26388"/>
    <cellStyle name="Standaard 2 6 2 2 2 2 2 3 2 2" xfId="26389"/>
    <cellStyle name="Standaard 2 6 2 2 2 2 2 3 3" xfId="26390"/>
    <cellStyle name="Standaard 2 6 2 2 2 2 2 4" xfId="26391"/>
    <cellStyle name="Standaard 2 6 2 2 2 2 2 4 2" xfId="26392"/>
    <cellStyle name="Standaard 2 6 2 2 2 2 2 5" xfId="26393"/>
    <cellStyle name="Standaard 2 6 2 2 2 2 3" xfId="26394"/>
    <cellStyle name="Standaard 2 6 2 2 2 2 3 2" xfId="26395"/>
    <cellStyle name="Standaard 2 6 2 2 2 2 3 2 2" xfId="26396"/>
    <cellStyle name="Standaard 2 6 2 2 2 2 3 2 2 2" xfId="26397"/>
    <cellStyle name="Standaard 2 6 2 2 2 2 3 2 3" xfId="26398"/>
    <cellStyle name="Standaard 2 6 2 2 2 2 3 3" xfId="26399"/>
    <cellStyle name="Standaard 2 6 2 2 2 2 3 3 2" xfId="26400"/>
    <cellStyle name="Standaard 2 6 2 2 2 2 3 4" xfId="26401"/>
    <cellStyle name="Standaard 2 6 2 2 2 2 4" xfId="26402"/>
    <cellStyle name="Standaard 2 6 2 2 2 2 4 2" xfId="26403"/>
    <cellStyle name="Standaard 2 6 2 2 2 2 4 2 2" xfId="26404"/>
    <cellStyle name="Standaard 2 6 2 2 2 2 4 3" xfId="26405"/>
    <cellStyle name="Standaard 2 6 2 2 2 2 5" xfId="26406"/>
    <cellStyle name="Standaard 2 6 2 2 2 2 5 2" xfId="26407"/>
    <cellStyle name="Standaard 2 6 2 2 2 2 6" xfId="26408"/>
    <cellStyle name="Standaard 2 6 2 2 2 3" xfId="26409"/>
    <cellStyle name="Standaard 2 6 2 2 2 3 2" xfId="26410"/>
    <cellStyle name="Standaard 2 6 2 2 2 3 2 2" xfId="26411"/>
    <cellStyle name="Standaard 2 6 2 2 2 3 2 2 2" xfId="26412"/>
    <cellStyle name="Standaard 2 6 2 2 2 3 2 2 2 2" xfId="26413"/>
    <cellStyle name="Standaard 2 6 2 2 2 3 2 2 3" xfId="26414"/>
    <cellStyle name="Standaard 2 6 2 2 2 3 2 3" xfId="26415"/>
    <cellStyle name="Standaard 2 6 2 2 2 3 2 3 2" xfId="26416"/>
    <cellStyle name="Standaard 2 6 2 2 2 3 2 4" xfId="26417"/>
    <cellStyle name="Standaard 2 6 2 2 2 3 3" xfId="26418"/>
    <cellStyle name="Standaard 2 6 2 2 2 3 3 2" xfId="26419"/>
    <cellStyle name="Standaard 2 6 2 2 2 3 3 2 2" xfId="26420"/>
    <cellStyle name="Standaard 2 6 2 2 2 3 3 3" xfId="26421"/>
    <cellStyle name="Standaard 2 6 2 2 2 3 4" xfId="26422"/>
    <cellStyle name="Standaard 2 6 2 2 2 3 4 2" xfId="26423"/>
    <cellStyle name="Standaard 2 6 2 2 2 3 5" xfId="26424"/>
    <cellStyle name="Standaard 2 6 2 2 2 4" xfId="26425"/>
    <cellStyle name="Standaard 2 6 2 2 2 4 2" xfId="26426"/>
    <cellStyle name="Standaard 2 6 2 2 2 4 2 2" xfId="26427"/>
    <cellStyle name="Standaard 2 6 2 2 2 4 2 2 2" xfId="26428"/>
    <cellStyle name="Standaard 2 6 2 2 2 4 2 3" xfId="26429"/>
    <cellStyle name="Standaard 2 6 2 2 2 4 3" xfId="26430"/>
    <cellStyle name="Standaard 2 6 2 2 2 4 3 2" xfId="26431"/>
    <cellStyle name="Standaard 2 6 2 2 2 4 4" xfId="26432"/>
    <cellStyle name="Standaard 2 6 2 2 2 5" xfId="26433"/>
    <cellStyle name="Standaard 2 6 2 2 2 5 2" xfId="26434"/>
    <cellStyle name="Standaard 2 6 2 2 2 5 2 2" xfId="26435"/>
    <cellStyle name="Standaard 2 6 2 2 2 5 3" xfId="26436"/>
    <cellStyle name="Standaard 2 6 2 2 2 6" xfId="26437"/>
    <cellStyle name="Standaard 2 6 2 2 2 6 2" xfId="26438"/>
    <cellStyle name="Standaard 2 6 2 2 2 7" xfId="26439"/>
    <cellStyle name="Standaard 2 6 2 2 3" xfId="26440"/>
    <cellStyle name="Standaard 2 6 2 2 3 2" xfId="26441"/>
    <cellStyle name="Standaard 2 6 2 2 3 2 2" xfId="26442"/>
    <cellStyle name="Standaard 2 6 2 2 3 2 2 2" xfId="26443"/>
    <cellStyle name="Standaard 2 6 2 2 3 2 2 2 2" xfId="26444"/>
    <cellStyle name="Standaard 2 6 2 2 3 2 2 2 2 2" xfId="26445"/>
    <cellStyle name="Standaard 2 6 2 2 3 2 2 2 3" xfId="26446"/>
    <cellStyle name="Standaard 2 6 2 2 3 2 2 3" xfId="26447"/>
    <cellStyle name="Standaard 2 6 2 2 3 2 2 3 2" xfId="26448"/>
    <cellStyle name="Standaard 2 6 2 2 3 2 2 4" xfId="26449"/>
    <cellStyle name="Standaard 2 6 2 2 3 2 3" xfId="26450"/>
    <cellStyle name="Standaard 2 6 2 2 3 2 3 2" xfId="26451"/>
    <cellStyle name="Standaard 2 6 2 2 3 2 3 2 2" xfId="26452"/>
    <cellStyle name="Standaard 2 6 2 2 3 2 3 3" xfId="26453"/>
    <cellStyle name="Standaard 2 6 2 2 3 2 4" xfId="26454"/>
    <cellStyle name="Standaard 2 6 2 2 3 2 4 2" xfId="26455"/>
    <cellStyle name="Standaard 2 6 2 2 3 2 5" xfId="26456"/>
    <cellStyle name="Standaard 2 6 2 2 3 3" xfId="26457"/>
    <cellStyle name="Standaard 2 6 2 2 3 3 2" xfId="26458"/>
    <cellStyle name="Standaard 2 6 2 2 3 3 2 2" xfId="26459"/>
    <cellStyle name="Standaard 2 6 2 2 3 3 2 2 2" xfId="26460"/>
    <cellStyle name="Standaard 2 6 2 2 3 3 2 3" xfId="26461"/>
    <cellStyle name="Standaard 2 6 2 2 3 3 3" xfId="26462"/>
    <cellStyle name="Standaard 2 6 2 2 3 3 3 2" xfId="26463"/>
    <cellStyle name="Standaard 2 6 2 2 3 3 4" xfId="26464"/>
    <cellStyle name="Standaard 2 6 2 2 3 4" xfId="26465"/>
    <cellStyle name="Standaard 2 6 2 2 3 4 2" xfId="26466"/>
    <cellStyle name="Standaard 2 6 2 2 3 4 2 2" xfId="26467"/>
    <cellStyle name="Standaard 2 6 2 2 3 4 3" xfId="26468"/>
    <cellStyle name="Standaard 2 6 2 2 3 5" xfId="26469"/>
    <cellStyle name="Standaard 2 6 2 2 3 5 2" xfId="26470"/>
    <cellStyle name="Standaard 2 6 2 2 3 6" xfId="26471"/>
    <cellStyle name="Standaard 2 6 2 2 4" xfId="26472"/>
    <cellStyle name="Standaard 2 6 2 2 4 2" xfId="26473"/>
    <cellStyle name="Standaard 2 6 2 2 4 2 2" xfId="26474"/>
    <cellStyle name="Standaard 2 6 2 2 4 2 2 2" xfId="26475"/>
    <cellStyle name="Standaard 2 6 2 2 4 2 2 2 2" xfId="26476"/>
    <cellStyle name="Standaard 2 6 2 2 4 2 2 3" xfId="26477"/>
    <cellStyle name="Standaard 2 6 2 2 4 2 3" xfId="26478"/>
    <cellStyle name="Standaard 2 6 2 2 4 2 3 2" xfId="26479"/>
    <cellStyle name="Standaard 2 6 2 2 4 2 4" xfId="26480"/>
    <cellStyle name="Standaard 2 6 2 2 4 3" xfId="26481"/>
    <cellStyle name="Standaard 2 6 2 2 4 3 2" xfId="26482"/>
    <cellStyle name="Standaard 2 6 2 2 4 3 2 2" xfId="26483"/>
    <cellStyle name="Standaard 2 6 2 2 4 3 3" xfId="26484"/>
    <cellStyle name="Standaard 2 6 2 2 4 4" xfId="26485"/>
    <cellStyle name="Standaard 2 6 2 2 4 4 2" xfId="26486"/>
    <cellStyle name="Standaard 2 6 2 2 4 5" xfId="26487"/>
    <cellStyle name="Standaard 2 6 2 2 5" xfId="26488"/>
    <cellStyle name="Standaard 2 6 2 2 5 2" xfId="26489"/>
    <cellStyle name="Standaard 2 6 2 2 5 2 2" xfId="26490"/>
    <cellStyle name="Standaard 2 6 2 2 5 2 2 2" xfId="26491"/>
    <cellStyle name="Standaard 2 6 2 2 5 2 3" xfId="26492"/>
    <cellStyle name="Standaard 2 6 2 2 5 3" xfId="26493"/>
    <cellStyle name="Standaard 2 6 2 2 5 3 2" xfId="26494"/>
    <cellStyle name="Standaard 2 6 2 2 5 4" xfId="26495"/>
    <cellStyle name="Standaard 2 6 2 2 6" xfId="26496"/>
    <cellStyle name="Standaard 2 6 2 2 6 2" xfId="26497"/>
    <cellStyle name="Standaard 2 6 2 2 6 2 2" xfId="26498"/>
    <cellStyle name="Standaard 2 6 2 2 6 3" xfId="26499"/>
    <cellStyle name="Standaard 2 6 2 2 7" xfId="26500"/>
    <cellStyle name="Standaard 2 6 2 2 7 2" xfId="26501"/>
    <cellStyle name="Standaard 2 6 2 2 8" xfId="26502"/>
    <cellStyle name="Standaard 2 6 2 3" xfId="26503"/>
    <cellStyle name="Standaard 2 6 2 3 2" xfId="26504"/>
    <cellStyle name="Standaard 2 6 2 3 2 2" xfId="26505"/>
    <cellStyle name="Standaard 2 6 2 3 2 2 2" xfId="26506"/>
    <cellStyle name="Standaard 2 6 2 3 2 2 2 2" xfId="26507"/>
    <cellStyle name="Standaard 2 6 2 3 2 2 2 2 2" xfId="26508"/>
    <cellStyle name="Standaard 2 6 2 3 2 2 2 2 2 2" xfId="26509"/>
    <cellStyle name="Standaard 2 6 2 3 2 2 2 2 2 2 2" xfId="26510"/>
    <cellStyle name="Standaard 2 6 2 3 2 2 2 2 2 3" xfId="26511"/>
    <cellStyle name="Standaard 2 6 2 3 2 2 2 2 3" xfId="26512"/>
    <cellStyle name="Standaard 2 6 2 3 2 2 2 2 3 2" xfId="26513"/>
    <cellStyle name="Standaard 2 6 2 3 2 2 2 2 4" xfId="26514"/>
    <cellStyle name="Standaard 2 6 2 3 2 2 2 3" xfId="26515"/>
    <cellStyle name="Standaard 2 6 2 3 2 2 2 3 2" xfId="26516"/>
    <cellStyle name="Standaard 2 6 2 3 2 2 2 3 2 2" xfId="26517"/>
    <cellStyle name="Standaard 2 6 2 3 2 2 2 3 3" xfId="26518"/>
    <cellStyle name="Standaard 2 6 2 3 2 2 2 4" xfId="26519"/>
    <cellStyle name="Standaard 2 6 2 3 2 2 2 4 2" xfId="26520"/>
    <cellStyle name="Standaard 2 6 2 3 2 2 2 5" xfId="26521"/>
    <cellStyle name="Standaard 2 6 2 3 2 2 3" xfId="26522"/>
    <cellStyle name="Standaard 2 6 2 3 2 2 3 2" xfId="26523"/>
    <cellStyle name="Standaard 2 6 2 3 2 2 3 2 2" xfId="26524"/>
    <cellStyle name="Standaard 2 6 2 3 2 2 3 2 2 2" xfId="26525"/>
    <cellStyle name="Standaard 2 6 2 3 2 2 3 2 3" xfId="26526"/>
    <cellStyle name="Standaard 2 6 2 3 2 2 3 3" xfId="26527"/>
    <cellStyle name="Standaard 2 6 2 3 2 2 3 3 2" xfId="26528"/>
    <cellStyle name="Standaard 2 6 2 3 2 2 3 4" xfId="26529"/>
    <cellStyle name="Standaard 2 6 2 3 2 2 4" xfId="26530"/>
    <cellStyle name="Standaard 2 6 2 3 2 2 4 2" xfId="26531"/>
    <cellStyle name="Standaard 2 6 2 3 2 2 4 2 2" xfId="26532"/>
    <cellStyle name="Standaard 2 6 2 3 2 2 4 3" xfId="26533"/>
    <cellStyle name="Standaard 2 6 2 3 2 2 5" xfId="26534"/>
    <cellStyle name="Standaard 2 6 2 3 2 2 5 2" xfId="26535"/>
    <cellStyle name="Standaard 2 6 2 3 2 2 6" xfId="26536"/>
    <cellStyle name="Standaard 2 6 2 3 2 3" xfId="26537"/>
    <cellStyle name="Standaard 2 6 2 3 2 3 2" xfId="26538"/>
    <cellStyle name="Standaard 2 6 2 3 2 3 2 2" xfId="26539"/>
    <cellStyle name="Standaard 2 6 2 3 2 3 2 2 2" xfId="26540"/>
    <cellStyle name="Standaard 2 6 2 3 2 3 2 2 2 2" xfId="26541"/>
    <cellStyle name="Standaard 2 6 2 3 2 3 2 2 3" xfId="26542"/>
    <cellStyle name="Standaard 2 6 2 3 2 3 2 3" xfId="26543"/>
    <cellStyle name="Standaard 2 6 2 3 2 3 2 3 2" xfId="26544"/>
    <cellStyle name="Standaard 2 6 2 3 2 3 2 4" xfId="26545"/>
    <cellStyle name="Standaard 2 6 2 3 2 3 3" xfId="26546"/>
    <cellStyle name="Standaard 2 6 2 3 2 3 3 2" xfId="26547"/>
    <cellStyle name="Standaard 2 6 2 3 2 3 3 2 2" xfId="26548"/>
    <cellStyle name="Standaard 2 6 2 3 2 3 3 3" xfId="26549"/>
    <cellStyle name="Standaard 2 6 2 3 2 3 4" xfId="26550"/>
    <cellStyle name="Standaard 2 6 2 3 2 3 4 2" xfId="26551"/>
    <cellStyle name="Standaard 2 6 2 3 2 3 5" xfId="26552"/>
    <cellStyle name="Standaard 2 6 2 3 2 4" xfId="26553"/>
    <cellStyle name="Standaard 2 6 2 3 2 4 2" xfId="26554"/>
    <cellStyle name="Standaard 2 6 2 3 2 4 2 2" xfId="26555"/>
    <cellStyle name="Standaard 2 6 2 3 2 4 2 2 2" xfId="26556"/>
    <cellStyle name="Standaard 2 6 2 3 2 4 2 3" xfId="26557"/>
    <cellStyle name="Standaard 2 6 2 3 2 4 3" xfId="26558"/>
    <cellStyle name="Standaard 2 6 2 3 2 4 3 2" xfId="26559"/>
    <cellStyle name="Standaard 2 6 2 3 2 4 4" xfId="26560"/>
    <cellStyle name="Standaard 2 6 2 3 2 5" xfId="26561"/>
    <cellStyle name="Standaard 2 6 2 3 2 5 2" xfId="26562"/>
    <cellStyle name="Standaard 2 6 2 3 2 5 2 2" xfId="26563"/>
    <cellStyle name="Standaard 2 6 2 3 2 5 3" xfId="26564"/>
    <cellStyle name="Standaard 2 6 2 3 2 6" xfId="26565"/>
    <cellStyle name="Standaard 2 6 2 3 2 6 2" xfId="26566"/>
    <cellStyle name="Standaard 2 6 2 3 2 7" xfId="26567"/>
    <cellStyle name="Standaard 2 6 2 3 3" xfId="26568"/>
    <cellStyle name="Standaard 2 6 2 3 3 2" xfId="26569"/>
    <cellStyle name="Standaard 2 6 2 3 3 2 2" xfId="26570"/>
    <cellStyle name="Standaard 2 6 2 3 3 2 2 2" xfId="26571"/>
    <cellStyle name="Standaard 2 6 2 3 3 2 2 2 2" xfId="26572"/>
    <cellStyle name="Standaard 2 6 2 3 3 2 2 2 2 2" xfId="26573"/>
    <cellStyle name="Standaard 2 6 2 3 3 2 2 2 3" xfId="26574"/>
    <cellStyle name="Standaard 2 6 2 3 3 2 2 3" xfId="26575"/>
    <cellStyle name="Standaard 2 6 2 3 3 2 2 3 2" xfId="26576"/>
    <cellStyle name="Standaard 2 6 2 3 3 2 2 4" xfId="26577"/>
    <cellStyle name="Standaard 2 6 2 3 3 2 3" xfId="26578"/>
    <cellStyle name="Standaard 2 6 2 3 3 2 3 2" xfId="26579"/>
    <cellStyle name="Standaard 2 6 2 3 3 2 3 2 2" xfId="26580"/>
    <cellStyle name="Standaard 2 6 2 3 3 2 3 3" xfId="26581"/>
    <cellStyle name="Standaard 2 6 2 3 3 2 4" xfId="26582"/>
    <cellStyle name="Standaard 2 6 2 3 3 2 4 2" xfId="26583"/>
    <cellStyle name="Standaard 2 6 2 3 3 2 5" xfId="26584"/>
    <cellStyle name="Standaard 2 6 2 3 3 3" xfId="26585"/>
    <cellStyle name="Standaard 2 6 2 3 3 3 2" xfId="26586"/>
    <cellStyle name="Standaard 2 6 2 3 3 3 2 2" xfId="26587"/>
    <cellStyle name="Standaard 2 6 2 3 3 3 2 2 2" xfId="26588"/>
    <cellStyle name="Standaard 2 6 2 3 3 3 2 3" xfId="26589"/>
    <cellStyle name="Standaard 2 6 2 3 3 3 3" xfId="26590"/>
    <cellStyle name="Standaard 2 6 2 3 3 3 3 2" xfId="26591"/>
    <cellStyle name="Standaard 2 6 2 3 3 3 4" xfId="26592"/>
    <cellStyle name="Standaard 2 6 2 3 3 4" xfId="26593"/>
    <cellStyle name="Standaard 2 6 2 3 3 4 2" xfId="26594"/>
    <cellStyle name="Standaard 2 6 2 3 3 4 2 2" xfId="26595"/>
    <cellStyle name="Standaard 2 6 2 3 3 4 3" xfId="26596"/>
    <cellStyle name="Standaard 2 6 2 3 3 5" xfId="26597"/>
    <cellStyle name="Standaard 2 6 2 3 3 5 2" xfId="26598"/>
    <cellStyle name="Standaard 2 6 2 3 3 6" xfId="26599"/>
    <cellStyle name="Standaard 2 6 2 3 4" xfId="26600"/>
    <cellStyle name="Standaard 2 6 2 3 4 2" xfId="26601"/>
    <cellStyle name="Standaard 2 6 2 3 4 2 2" xfId="26602"/>
    <cellStyle name="Standaard 2 6 2 3 4 2 2 2" xfId="26603"/>
    <cellStyle name="Standaard 2 6 2 3 4 2 2 2 2" xfId="26604"/>
    <cellStyle name="Standaard 2 6 2 3 4 2 2 3" xfId="26605"/>
    <cellStyle name="Standaard 2 6 2 3 4 2 3" xfId="26606"/>
    <cellStyle name="Standaard 2 6 2 3 4 2 3 2" xfId="26607"/>
    <cellStyle name="Standaard 2 6 2 3 4 2 4" xfId="26608"/>
    <cellStyle name="Standaard 2 6 2 3 4 3" xfId="26609"/>
    <cellStyle name="Standaard 2 6 2 3 4 3 2" xfId="26610"/>
    <cellStyle name="Standaard 2 6 2 3 4 3 2 2" xfId="26611"/>
    <cellStyle name="Standaard 2 6 2 3 4 3 3" xfId="26612"/>
    <cellStyle name="Standaard 2 6 2 3 4 4" xfId="26613"/>
    <cellStyle name="Standaard 2 6 2 3 4 4 2" xfId="26614"/>
    <cellStyle name="Standaard 2 6 2 3 4 5" xfId="26615"/>
    <cellStyle name="Standaard 2 6 2 3 5" xfId="26616"/>
    <cellStyle name="Standaard 2 6 2 3 5 2" xfId="26617"/>
    <cellStyle name="Standaard 2 6 2 3 5 2 2" xfId="26618"/>
    <cellStyle name="Standaard 2 6 2 3 5 2 2 2" xfId="26619"/>
    <cellStyle name="Standaard 2 6 2 3 5 2 3" xfId="26620"/>
    <cellStyle name="Standaard 2 6 2 3 5 3" xfId="26621"/>
    <cellStyle name="Standaard 2 6 2 3 5 3 2" xfId="26622"/>
    <cellStyle name="Standaard 2 6 2 3 5 4" xfId="26623"/>
    <cellStyle name="Standaard 2 6 2 3 6" xfId="26624"/>
    <cellStyle name="Standaard 2 6 2 3 6 2" xfId="26625"/>
    <cellStyle name="Standaard 2 6 2 3 6 2 2" xfId="26626"/>
    <cellStyle name="Standaard 2 6 2 3 6 3" xfId="26627"/>
    <cellStyle name="Standaard 2 6 2 3 7" xfId="26628"/>
    <cellStyle name="Standaard 2 6 2 3 7 2" xfId="26629"/>
    <cellStyle name="Standaard 2 6 2 3 8" xfId="26630"/>
    <cellStyle name="Standaard 2 6 2 4" xfId="26631"/>
    <cellStyle name="Standaard 2 6 2 4 2" xfId="26632"/>
    <cellStyle name="Standaard 2 6 2 4 2 2" xfId="26633"/>
    <cellStyle name="Standaard 2 6 2 4 2 2 2" xfId="26634"/>
    <cellStyle name="Standaard 2 6 2 4 2 2 2 2" xfId="26635"/>
    <cellStyle name="Standaard 2 6 2 4 2 2 2 2 2" xfId="26636"/>
    <cellStyle name="Standaard 2 6 2 4 2 2 2 2 2 2" xfId="26637"/>
    <cellStyle name="Standaard 2 6 2 4 2 2 2 2 3" xfId="26638"/>
    <cellStyle name="Standaard 2 6 2 4 2 2 2 3" xfId="26639"/>
    <cellStyle name="Standaard 2 6 2 4 2 2 2 3 2" xfId="26640"/>
    <cellStyle name="Standaard 2 6 2 4 2 2 2 4" xfId="26641"/>
    <cellStyle name="Standaard 2 6 2 4 2 2 3" xfId="26642"/>
    <cellStyle name="Standaard 2 6 2 4 2 2 3 2" xfId="26643"/>
    <cellStyle name="Standaard 2 6 2 4 2 2 3 2 2" xfId="26644"/>
    <cellStyle name="Standaard 2 6 2 4 2 2 3 3" xfId="26645"/>
    <cellStyle name="Standaard 2 6 2 4 2 2 4" xfId="26646"/>
    <cellStyle name="Standaard 2 6 2 4 2 2 4 2" xfId="26647"/>
    <cellStyle name="Standaard 2 6 2 4 2 2 5" xfId="26648"/>
    <cellStyle name="Standaard 2 6 2 4 2 3" xfId="26649"/>
    <cellStyle name="Standaard 2 6 2 4 2 3 2" xfId="26650"/>
    <cellStyle name="Standaard 2 6 2 4 2 3 2 2" xfId="26651"/>
    <cellStyle name="Standaard 2 6 2 4 2 3 2 2 2" xfId="26652"/>
    <cellStyle name="Standaard 2 6 2 4 2 3 2 3" xfId="26653"/>
    <cellStyle name="Standaard 2 6 2 4 2 3 3" xfId="26654"/>
    <cellStyle name="Standaard 2 6 2 4 2 3 3 2" xfId="26655"/>
    <cellStyle name="Standaard 2 6 2 4 2 3 4" xfId="26656"/>
    <cellStyle name="Standaard 2 6 2 4 2 4" xfId="26657"/>
    <cellStyle name="Standaard 2 6 2 4 2 4 2" xfId="26658"/>
    <cellStyle name="Standaard 2 6 2 4 2 4 2 2" xfId="26659"/>
    <cellStyle name="Standaard 2 6 2 4 2 4 3" xfId="26660"/>
    <cellStyle name="Standaard 2 6 2 4 2 5" xfId="26661"/>
    <cellStyle name="Standaard 2 6 2 4 2 5 2" xfId="26662"/>
    <cellStyle name="Standaard 2 6 2 4 2 6" xfId="26663"/>
    <cellStyle name="Standaard 2 6 2 4 3" xfId="26664"/>
    <cellStyle name="Standaard 2 6 2 4 3 2" xfId="26665"/>
    <cellStyle name="Standaard 2 6 2 4 3 2 2" xfId="26666"/>
    <cellStyle name="Standaard 2 6 2 4 3 2 2 2" xfId="26667"/>
    <cellStyle name="Standaard 2 6 2 4 3 2 2 2 2" xfId="26668"/>
    <cellStyle name="Standaard 2 6 2 4 3 2 2 3" xfId="26669"/>
    <cellStyle name="Standaard 2 6 2 4 3 2 3" xfId="26670"/>
    <cellStyle name="Standaard 2 6 2 4 3 2 3 2" xfId="26671"/>
    <cellStyle name="Standaard 2 6 2 4 3 2 4" xfId="26672"/>
    <cellStyle name="Standaard 2 6 2 4 3 3" xfId="26673"/>
    <cellStyle name="Standaard 2 6 2 4 3 3 2" xfId="26674"/>
    <cellStyle name="Standaard 2 6 2 4 3 3 2 2" xfId="26675"/>
    <cellStyle name="Standaard 2 6 2 4 3 3 3" xfId="26676"/>
    <cellStyle name="Standaard 2 6 2 4 3 4" xfId="26677"/>
    <cellStyle name="Standaard 2 6 2 4 3 4 2" xfId="26678"/>
    <cellStyle name="Standaard 2 6 2 4 3 5" xfId="26679"/>
    <cellStyle name="Standaard 2 6 2 4 4" xfId="26680"/>
    <cellStyle name="Standaard 2 6 2 4 4 2" xfId="26681"/>
    <cellStyle name="Standaard 2 6 2 4 4 2 2" xfId="26682"/>
    <cellStyle name="Standaard 2 6 2 4 4 2 2 2" xfId="26683"/>
    <cellStyle name="Standaard 2 6 2 4 4 2 3" xfId="26684"/>
    <cellStyle name="Standaard 2 6 2 4 4 3" xfId="26685"/>
    <cellStyle name="Standaard 2 6 2 4 4 3 2" xfId="26686"/>
    <cellStyle name="Standaard 2 6 2 4 4 4" xfId="26687"/>
    <cellStyle name="Standaard 2 6 2 4 5" xfId="26688"/>
    <cellStyle name="Standaard 2 6 2 4 5 2" xfId="26689"/>
    <cellStyle name="Standaard 2 6 2 4 5 2 2" xfId="26690"/>
    <cellStyle name="Standaard 2 6 2 4 5 3" xfId="26691"/>
    <cellStyle name="Standaard 2 6 2 4 6" xfId="26692"/>
    <cellStyle name="Standaard 2 6 2 4 6 2" xfId="26693"/>
    <cellStyle name="Standaard 2 6 2 4 7" xfId="26694"/>
    <cellStyle name="Standaard 2 6 2 5" xfId="26695"/>
    <cellStyle name="Standaard 2 6 2 5 2" xfId="26696"/>
    <cellStyle name="Standaard 2 6 2 5 2 2" xfId="26697"/>
    <cellStyle name="Standaard 2 6 2 5 2 2 2" xfId="26698"/>
    <cellStyle name="Standaard 2 6 2 5 2 2 2 2" xfId="26699"/>
    <cellStyle name="Standaard 2 6 2 5 2 2 2 2 2" xfId="26700"/>
    <cellStyle name="Standaard 2 6 2 5 2 2 2 3" xfId="26701"/>
    <cellStyle name="Standaard 2 6 2 5 2 2 3" xfId="26702"/>
    <cellStyle name="Standaard 2 6 2 5 2 2 3 2" xfId="26703"/>
    <cellStyle name="Standaard 2 6 2 5 2 2 4" xfId="26704"/>
    <cellStyle name="Standaard 2 6 2 5 2 3" xfId="26705"/>
    <cellStyle name="Standaard 2 6 2 5 2 3 2" xfId="26706"/>
    <cellStyle name="Standaard 2 6 2 5 2 3 2 2" xfId="26707"/>
    <cellStyle name="Standaard 2 6 2 5 2 3 3" xfId="26708"/>
    <cellStyle name="Standaard 2 6 2 5 2 4" xfId="26709"/>
    <cellStyle name="Standaard 2 6 2 5 2 4 2" xfId="26710"/>
    <cellStyle name="Standaard 2 6 2 5 2 5" xfId="26711"/>
    <cellStyle name="Standaard 2 6 2 5 3" xfId="26712"/>
    <cellStyle name="Standaard 2 6 2 5 3 2" xfId="26713"/>
    <cellStyle name="Standaard 2 6 2 5 3 2 2" xfId="26714"/>
    <cellStyle name="Standaard 2 6 2 5 3 2 2 2" xfId="26715"/>
    <cellStyle name="Standaard 2 6 2 5 3 2 3" xfId="26716"/>
    <cellStyle name="Standaard 2 6 2 5 3 3" xfId="26717"/>
    <cellStyle name="Standaard 2 6 2 5 3 3 2" xfId="26718"/>
    <cellStyle name="Standaard 2 6 2 5 3 4" xfId="26719"/>
    <cellStyle name="Standaard 2 6 2 5 4" xfId="26720"/>
    <cellStyle name="Standaard 2 6 2 5 4 2" xfId="26721"/>
    <cellStyle name="Standaard 2 6 2 5 4 2 2" xfId="26722"/>
    <cellStyle name="Standaard 2 6 2 5 4 3" xfId="26723"/>
    <cellStyle name="Standaard 2 6 2 5 5" xfId="26724"/>
    <cellStyle name="Standaard 2 6 2 5 5 2" xfId="26725"/>
    <cellStyle name="Standaard 2 6 2 5 6" xfId="26726"/>
    <cellStyle name="Standaard 2 6 2 6" xfId="26727"/>
    <cellStyle name="Standaard 2 6 2 6 2" xfId="26728"/>
    <cellStyle name="Standaard 2 6 2 6 2 2" xfId="26729"/>
    <cellStyle name="Standaard 2 6 2 6 2 2 2" xfId="26730"/>
    <cellStyle name="Standaard 2 6 2 6 2 2 2 2" xfId="26731"/>
    <cellStyle name="Standaard 2 6 2 6 2 2 3" xfId="26732"/>
    <cellStyle name="Standaard 2 6 2 6 2 3" xfId="26733"/>
    <cellStyle name="Standaard 2 6 2 6 2 3 2" xfId="26734"/>
    <cellStyle name="Standaard 2 6 2 6 2 4" xfId="26735"/>
    <cellStyle name="Standaard 2 6 2 6 3" xfId="26736"/>
    <cellStyle name="Standaard 2 6 2 6 3 2" xfId="26737"/>
    <cellStyle name="Standaard 2 6 2 6 3 2 2" xfId="26738"/>
    <cellStyle name="Standaard 2 6 2 6 3 3" xfId="26739"/>
    <cellStyle name="Standaard 2 6 2 6 4" xfId="26740"/>
    <cellStyle name="Standaard 2 6 2 6 4 2" xfId="26741"/>
    <cellStyle name="Standaard 2 6 2 6 5" xfId="26742"/>
    <cellStyle name="Standaard 2 6 2 7" xfId="26743"/>
    <cellStyle name="Standaard 2 6 2 7 2" xfId="26744"/>
    <cellStyle name="Standaard 2 6 2 7 2 2" xfId="26745"/>
    <cellStyle name="Standaard 2 6 2 7 2 2 2" xfId="26746"/>
    <cellStyle name="Standaard 2 6 2 7 2 3" xfId="26747"/>
    <cellStyle name="Standaard 2 6 2 7 3" xfId="26748"/>
    <cellStyle name="Standaard 2 6 2 7 3 2" xfId="26749"/>
    <cellStyle name="Standaard 2 6 2 7 4" xfId="26750"/>
    <cellStyle name="Standaard 2 6 2 8" xfId="26751"/>
    <cellStyle name="Standaard 2 6 2 8 2" xfId="26752"/>
    <cellStyle name="Standaard 2 6 2 8 2 2" xfId="26753"/>
    <cellStyle name="Standaard 2 6 2 8 3" xfId="26754"/>
    <cellStyle name="Standaard 2 6 2 9" xfId="26755"/>
    <cellStyle name="Standaard 2 6 2 9 2" xfId="26756"/>
    <cellStyle name="Standaard 2 6 3" xfId="26757"/>
    <cellStyle name="Standaard 2 6 3 10" xfId="26758"/>
    <cellStyle name="Standaard 2 6 3 2" xfId="26759"/>
    <cellStyle name="Standaard 2 6 3 2 2" xfId="26760"/>
    <cellStyle name="Standaard 2 6 3 2 2 2" xfId="26761"/>
    <cellStyle name="Standaard 2 6 3 2 2 2 2" xfId="26762"/>
    <cellStyle name="Standaard 2 6 3 2 2 2 2 2" xfId="26763"/>
    <cellStyle name="Standaard 2 6 3 2 2 2 2 2 2" xfId="26764"/>
    <cellStyle name="Standaard 2 6 3 2 2 2 2 2 2 2" xfId="26765"/>
    <cellStyle name="Standaard 2 6 3 2 2 2 2 2 2 2 2" xfId="26766"/>
    <cellStyle name="Standaard 2 6 3 2 2 2 2 2 2 3" xfId="26767"/>
    <cellStyle name="Standaard 2 6 3 2 2 2 2 2 3" xfId="26768"/>
    <cellStyle name="Standaard 2 6 3 2 2 2 2 2 3 2" xfId="26769"/>
    <cellStyle name="Standaard 2 6 3 2 2 2 2 2 4" xfId="26770"/>
    <cellStyle name="Standaard 2 6 3 2 2 2 2 3" xfId="26771"/>
    <cellStyle name="Standaard 2 6 3 2 2 2 2 3 2" xfId="26772"/>
    <cellStyle name="Standaard 2 6 3 2 2 2 2 3 2 2" xfId="26773"/>
    <cellStyle name="Standaard 2 6 3 2 2 2 2 3 3" xfId="26774"/>
    <cellStyle name="Standaard 2 6 3 2 2 2 2 4" xfId="26775"/>
    <cellStyle name="Standaard 2 6 3 2 2 2 2 4 2" xfId="26776"/>
    <cellStyle name="Standaard 2 6 3 2 2 2 2 5" xfId="26777"/>
    <cellStyle name="Standaard 2 6 3 2 2 2 3" xfId="26778"/>
    <cellStyle name="Standaard 2 6 3 2 2 2 3 2" xfId="26779"/>
    <cellStyle name="Standaard 2 6 3 2 2 2 3 2 2" xfId="26780"/>
    <cellStyle name="Standaard 2 6 3 2 2 2 3 2 2 2" xfId="26781"/>
    <cellStyle name="Standaard 2 6 3 2 2 2 3 2 3" xfId="26782"/>
    <cellStyle name="Standaard 2 6 3 2 2 2 3 3" xfId="26783"/>
    <cellStyle name="Standaard 2 6 3 2 2 2 3 3 2" xfId="26784"/>
    <cellStyle name="Standaard 2 6 3 2 2 2 3 4" xfId="26785"/>
    <cellStyle name="Standaard 2 6 3 2 2 2 4" xfId="26786"/>
    <cellStyle name="Standaard 2 6 3 2 2 2 4 2" xfId="26787"/>
    <cellStyle name="Standaard 2 6 3 2 2 2 4 2 2" xfId="26788"/>
    <cellStyle name="Standaard 2 6 3 2 2 2 4 3" xfId="26789"/>
    <cellStyle name="Standaard 2 6 3 2 2 2 5" xfId="26790"/>
    <cellStyle name="Standaard 2 6 3 2 2 2 5 2" xfId="26791"/>
    <cellStyle name="Standaard 2 6 3 2 2 2 6" xfId="26792"/>
    <cellStyle name="Standaard 2 6 3 2 2 3" xfId="26793"/>
    <cellStyle name="Standaard 2 6 3 2 2 3 2" xfId="26794"/>
    <cellStyle name="Standaard 2 6 3 2 2 3 2 2" xfId="26795"/>
    <cellStyle name="Standaard 2 6 3 2 2 3 2 2 2" xfId="26796"/>
    <cellStyle name="Standaard 2 6 3 2 2 3 2 2 2 2" xfId="26797"/>
    <cellStyle name="Standaard 2 6 3 2 2 3 2 2 3" xfId="26798"/>
    <cellStyle name="Standaard 2 6 3 2 2 3 2 3" xfId="26799"/>
    <cellStyle name="Standaard 2 6 3 2 2 3 2 3 2" xfId="26800"/>
    <cellStyle name="Standaard 2 6 3 2 2 3 2 4" xfId="26801"/>
    <cellStyle name="Standaard 2 6 3 2 2 3 3" xfId="26802"/>
    <cellStyle name="Standaard 2 6 3 2 2 3 3 2" xfId="26803"/>
    <cellStyle name="Standaard 2 6 3 2 2 3 3 2 2" xfId="26804"/>
    <cellStyle name="Standaard 2 6 3 2 2 3 3 3" xfId="26805"/>
    <cellStyle name="Standaard 2 6 3 2 2 3 4" xfId="26806"/>
    <cellStyle name="Standaard 2 6 3 2 2 3 4 2" xfId="26807"/>
    <cellStyle name="Standaard 2 6 3 2 2 3 5" xfId="26808"/>
    <cellStyle name="Standaard 2 6 3 2 2 4" xfId="26809"/>
    <cellStyle name="Standaard 2 6 3 2 2 4 2" xfId="26810"/>
    <cellStyle name="Standaard 2 6 3 2 2 4 2 2" xfId="26811"/>
    <cellStyle name="Standaard 2 6 3 2 2 4 2 2 2" xfId="26812"/>
    <cellStyle name="Standaard 2 6 3 2 2 4 2 3" xfId="26813"/>
    <cellStyle name="Standaard 2 6 3 2 2 4 3" xfId="26814"/>
    <cellStyle name="Standaard 2 6 3 2 2 4 3 2" xfId="26815"/>
    <cellStyle name="Standaard 2 6 3 2 2 4 4" xfId="26816"/>
    <cellStyle name="Standaard 2 6 3 2 2 5" xfId="26817"/>
    <cellStyle name="Standaard 2 6 3 2 2 5 2" xfId="26818"/>
    <cellStyle name="Standaard 2 6 3 2 2 5 2 2" xfId="26819"/>
    <cellStyle name="Standaard 2 6 3 2 2 5 3" xfId="26820"/>
    <cellStyle name="Standaard 2 6 3 2 2 6" xfId="26821"/>
    <cellStyle name="Standaard 2 6 3 2 2 6 2" xfId="26822"/>
    <cellStyle name="Standaard 2 6 3 2 2 7" xfId="26823"/>
    <cellStyle name="Standaard 2 6 3 2 3" xfId="26824"/>
    <cellStyle name="Standaard 2 6 3 2 3 2" xfId="26825"/>
    <cellStyle name="Standaard 2 6 3 2 3 2 2" xfId="26826"/>
    <cellStyle name="Standaard 2 6 3 2 3 2 2 2" xfId="26827"/>
    <cellStyle name="Standaard 2 6 3 2 3 2 2 2 2" xfId="26828"/>
    <cellStyle name="Standaard 2 6 3 2 3 2 2 2 2 2" xfId="26829"/>
    <cellStyle name="Standaard 2 6 3 2 3 2 2 2 3" xfId="26830"/>
    <cellStyle name="Standaard 2 6 3 2 3 2 2 3" xfId="26831"/>
    <cellStyle name="Standaard 2 6 3 2 3 2 2 3 2" xfId="26832"/>
    <cellStyle name="Standaard 2 6 3 2 3 2 2 4" xfId="26833"/>
    <cellStyle name="Standaard 2 6 3 2 3 2 3" xfId="26834"/>
    <cellStyle name="Standaard 2 6 3 2 3 2 3 2" xfId="26835"/>
    <cellStyle name="Standaard 2 6 3 2 3 2 3 2 2" xfId="26836"/>
    <cellStyle name="Standaard 2 6 3 2 3 2 3 3" xfId="26837"/>
    <cellStyle name="Standaard 2 6 3 2 3 2 4" xfId="26838"/>
    <cellStyle name="Standaard 2 6 3 2 3 2 4 2" xfId="26839"/>
    <cellStyle name="Standaard 2 6 3 2 3 2 5" xfId="26840"/>
    <cellStyle name="Standaard 2 6 3 2 3 3" xfId="26841"/>
    <cellStyle name="Standaard 2 6 3 2 3 3 2" xfId="26842"/>
    <cellStyle name="Standaard 2 6 3 2 3 3 2 2" xfId="26843"/>
    <cellStyle name="Standaard 2 6 3 2 3 3 2 2 2" xfId="26844"/>
    <cellStyle name="Standaard 2 6 3 2 3 3 2 3" xfId="26845"/>
    <cellStyle name="Standaard 2 6 3 2 3 3 3" xfId="26846"/>
    <cellStyle name="Standaard 2 6 3 2 3 3 3 2" xfId="26847"/>
    <cellStyle name="Standaard 2 6 3 2 3 3 4" xfId="26848"/>
    <cellStyle name="Standaard 2 6 3 2 3 4" xfId="26849"/>
    <cellStyle name="Standaard 2 6 3 2 3 4 2" xfId="26850"/>
    <cellStyle name="Standaard 2 6 3 2 3 4 2 2" xfId="26851"/>
    <cellStyle name="Standaard 2 6 3 2 3 4 3" xfId="26852"/>
    <cellStyle name="Standaard 2 6 3 2 3 5" xfId="26853"/>
    <cellStyle name="Standaard 2 6 3 2 3 5 2" xfId="26854"/>
    <cellStyle name="Standaard 2 6 3 2 3 6" xfId="26855"/>
    <cellStyle name="Standaard 2 6 3 2 4" xfId="26856"/>
    <cellStyle name="Standaard 2 6 3 2 4 2" xfId="26857"/>
    <cellStyle name="Standaard 2 6 3 2 4 2 2" xfId="26858"/>
    <cellStyle name="Standaard 2 6 3 2 4 2 2 2" xfId="26859"/>
    <cellStyle name="Standaard 2 6 3 2 4 2 2 2 2" xfId="26860"/>
    <cellStyle name="Standaard 2 6 3 2 4 2 2 3" xfId="26861"/>
    <cellStyle name="Standaard 2 6 3 2 4 2 3" xfId="26862"/>
    <cellStyle name="Standaard 2 6 3 2 4 2 3 2" xfId="26863"/>
    <cellStyle name="Standaard 2 6 3 2 4 2 4" xfId="26864"/>
    <cellStyle name="Standaard 2 6 3 2 4 3" xfId="26865"/>
    <cellStyle name="Standaard 2 6 3 2 4 3 2" xfId="26866"/>
    <cellStyle name="Standaard 2 6 3 2 4 3 2 2" xfId="26867"/>
    <cellStyle name="Standaard 2 6 3 2 4 3 3" xfId="26868"/>
    <cellStyle name="Standaard 2 6 3 2 4 4" xfId="26869"/>
    <cellStyle name="Standaard 2 6 3 2 4 4 2" xfId="26870"/>
    <cellStyle name="Standaard 2 6 3 2 4 5" xfId="26871"/>
    <cellStyle name="Standaard 2 6 3 2 5" xfId="26872"/>
    <cellStyle name="Standaard 2 6 3 2 5 2" xfId="26873"/>
    <cellStyle name="Standaard 2 6 3 2 5 2 2" xfId="26874"/>
    <cellStyle name="Standaard 2 6 3 2 5 2 2 2" xfId="26875"/>
    <cellStyle name="Standaard 2 6 3 2 5 2 3" xfId="26876"/>
    <cellStyle name="Standaard 2 6 3 2 5 3" xfId="26877"/>
    <cellStyle name="Standaard 2 6 3 2 5 3 2" xfId="26878"/>
    <cellStyle name="Standaard 2 6 3 2 5 4" xfId="26879"/>
    <cellStyle name="Standaard 2 6 3 2 6" xfId="26880"/>
    <cellStyle name="Standaard 2 6 3 2 6 2" xfId="26881"/>
    <cellStyle name="Standaard 2 6 3 2 6 2 2" xfId="26882"/>
    <cellStyle name="Standaard 2 6 3 2 6 3" xfId="26883"/>
    <cellStyle name="Standaard 2 6 3 2 7" xfId="26884"/>
    <cellStyle name="Standaard 2 6 3 2 7 2" xfId="26885"/>
    <cellStyle name="Standaard 2 6 3 2 8" xfId="26886"/>
    <cellStyle name="Standaard 2 6 3 3" xfId="26887"/>
    <cellStyle name="Standaard 2 6 3 3 2" xfId="26888"/>
    <cellStyle name="Standaard 2 6 3 3 2 2" xfId="26889"/>
    <cellStyle name="Standaard 2 6 3 3 2 2 2" xfId="26890"/>
    <cellStyle name="Standaard 2 6 3 3 2 2 2 2" xfId="26891"/>
    <cellStyle name="Standaard 2 6 3 3 2 2 2 2 2" xfId="26892"/>
    <cellStyle name="Standaard 2 6 3 3 2 2 2 2 2 2" xfId="26893"/>
    <cellStyle name="Standaard 2 6 3 3 2 2 2 2 2 2 2" xfId="26894"/>
    <cellStyle name="Standaard 2 6 3 3 2 2 2 2 2 3" xfId="26895"/>
    <cellStyle name="Standaard 2 6 3 3 2 2 2 2 3" xfId="26896"/>
    <cellStyle name="Standaard 2 6 3 3 2 2 2 2 3 2" xfId="26897"/>
    <cellStyle name="Standaard 2 6 3 3 2 2 2 2 4" xfId="26898"/>
    <cellStyle name="Standaard 2 6 3 3 2 2 2 3" xfId="26899"/>
    <cellStyle name="Standaard 2 6 3 3 2 2 2 3 2" xfId="26900"/>
    <cellStyle name="Standaard 2 6 3 3 2 2 2 3 2 2" xfId="26901"/>
    <cellStyle name="Standaard 2 6 3 3 2 2 2 3 3" xfId="26902"/>
    <cellStyle name="Standaard 2 6 3 3 2 2 2 4" xfId="26903"/>
    <cellStyle name="Standaard 2 6 3 3 2 2 2 4 2" xfId="26904"/>
    <cellStyle name="Standaard 2 6 3 3 2 2 2 5" xfId="26905"/>
    <cellStyle name="Standaard 2 6 3 3 2 2 3" xfId="26906"/>
    <cellStyle name="Standaard 2 6 3 3 2 2 3 2" xfId="26907"/>
    <cellStyle name="Standaard 2 6 3 3 2 2 3 2 2" xfId="26908"/>
    <cellStyle name="Standaard 2 6 3 3 2 2 3 2 2 2" xfId="26909"/>
    <cellStyle name="Standaard 2 6 3 3 2 2 3 2 3" xfId="26910"/>
    <cellStyle name="Standaard 2 6 3 3 2 2 3 3" xfId="26911"/>
    <cellStyle name="Standaard 2 6 3 3 2 2 3 3 2" xfId="26912"/>
    <cellStyle name="Standaard 2 6 3 3 2 2 3 4" xfId="26913"/>
    <cellStyle name="Standaard 2 6 3 3 2 2 4" xfId="26914"/>
    <cellStyle name="Standaard 2 6 3 3 2 2 4 2" xfId="26915"/>
    <cellStyle name="Standaard 2 6 3 3 2 2 4 2 2" xfId="26916"/>
    <cellStyle name="Standaard 2 6 3 3 2 2 4 3" xfId="26917"/>
    <cellStyle name="Standaard 2 6 3 3 2 2 5" xfId="26918"/>
    <cellStyle name="Standaard 2 6 3 3 2 2 5 2" xfId="26919"/>
    <cellStyle name="Standaard 2 6 3 3 2 2 6" xfId="26920"/>
    <cellStyle name="Standaard 2 6 3 3 2 3" xfId="26921"/>
    <cellStyle name="Standaard 2 6 3 3 2 3 2" xfId="26922"/>
    <cellStyle name="Standaard 2 6 3 3 2 3 2 2" xfId="26923"/>
    <cellStyle name="Standaard 2 6 3 3 2 3 2 2 2" xfId="26924"/>
    <cellStyle name="Standaard 2 6 3 3 2 3 2 2 2 2" xfId="26925"/>
    <cellStyle name="Standaard 2 6 3 3 2 3 2 2 3" xfId="26926"/>
    <cellStyle name="Standaard 2 6 3 3 2 3 2 3" xfId="26927"/>
    <cellStyle name="Standaard 2 6 3 3 2 3 2 3 2" xfId="26928"/>
    <cellStyle name="Standaard 2 6 3 3 2 3 2 4" xfId="26929"/>
    <cellStyle name="Standaard 2 6 3 3 2 3 3" xfId="26930"/>
    <cellStyle name="Standaard 2 6 3 3 2 3 3 2" xfId="26931"/>
    <cellStyle name="Standaard 2 6 3 3 2 3 3 2 2" xfId="26932"/>
    <cellStyle name="Standaard 2 6 3 3 2 3 3 3" xfId="26933"/>
    <cellStyle name="Standaard 2 6 3 3 2 3 4" xfId="26934"/>
    <cellStyle name="Standaard 2 6 3 3 2 3 4 2" xfId="26935"/>
    <cellStyle name="Standaard 2 6 3 3 2 3 5" xfId="26936"/>
    <cellStyle name="Standaard 2 6 3 3 2 4" xfId="26937"/>
    <cellStyle name="Standaard 2 6 3 3 2 4 2" xfId="26938"/>
    <cellStyle name="Standaard 2 6 3 3 2 4 2 2" xfId="26939"/>
    <cellStyle name="Standaard 2 6 3 3 2 4 2 2 2" xfId="26940"/>
    <cellStyle name="Standaard 2 6 3 3 2 4 2 3" xfId="26941"/>
    <cellStyle name="Standaard 2 6 3 3 2 4 3" xfId="26942"/>
    <cellStyle name="Standaard 2 6 3 3 2 4 3 2" xfId="26943"/>
    <cellStyle name="Standaard 2 6 3 3 2 4 4" xfId="26944"/>
    <cellStyle name="Standaard 2 6 3 3 2 5" xfId="26945"/>
    <cellStyle name="Standaard 2 6 3 3 2 5 2" xfId="26946"/>
    <cellStyle name="Standaard 2 6 3 3 2 5 2 2" xfId="26947"/>
    <cellStyle name="Standaard 2 6 3 3 2 5 3" xfId="26948"/>
    <cellStyle name="Standaard 2 6 3 3 2 6" xfId="26949"/>
    <cellStyle name="Standaard 2 6 3 3 2 6 2" xfId="26950"/>
    <cellStyle name="Standaard 2 6 3 3 2 7" xfId="26951"/>
    <cellStyle name="Standaard 2 6 3 3 3" xfId="26952"/>
    <cellStyle name="Standaard 2 6 3 3 3 2" xfId="26953"/>
    <cellStyle name="Standaard 2 6 3 3 3 2 2" xfId="26954"/>
    <cellStyle name="Standaard 2 6 3 3 3 2 2 2" xfId="26955"/>
    <cellStyle name="Standaard 2 6 3 3 3 2 2 2 2" xfId="26956"/>
    <cellStyle name="Standaard 2 6 3 3 3 2 2 2 2 2" xfId="26957"/>
    <cellStyle name="Standaard 2 6 3 3 3 2 2 2 3" xfId="26958"/>
    <cellStyle name="Standaard 2 6 3 3 3 2 2 3" xfId="26959"/>
    <cellStyle name="Standaard 2 6 3 3 3 2 2 3 2" xfId="26960"/>
    <cellStyle name="Standaard 2 6 3 3 3 2 2 4" xfId="26961"/>
    <cellStyle name="Standaard 2 6 3 3 3 2 3" xfId="26962"/>
    <cellStyle name="Standaard 2 6 3 3 3 2 3 2" xfId="26963"/>
    <cellStyle name="Standaard 2 6 3 3 3 2 3 2 2" xfId="26964"/>
    <cellStyle name="Standaard 2 6 3 3 3 2 3 3" xfId="26965"/>
    <cellStyle name="Standaard 2 6 3 3 3 2 4" xfId="26966"/>
    <cellStyle name="Standaard 2 6 3 3 3 2 4 2" xfId="26967"/>
    <cellStyle name="Standaard 2 6 3 3 3 2 5" xfId="26968"/>
    <cellStyle name="Standaard 2 6 3 3 3 3" xfId="26969"/>
    <cellStyle name="Standaard 2 6 3 3 3 3 2" xfId="26970"/>
    <cellStyle name="Standaard 2 6 3 3 3 3 2 2" xfId="26971"/>
    <cellStyle name="Standaard 2 6 3 3 3 3 2 2 2" xfId="26972"/>
    <cellStyle name="Standaard 2 6 3 3 3 3 2 3" xfId="26973"/>
    <cellStyle name="Standaard 2 6 3 3 3 3 3" xfId="26974"/>
    <cellStyle name="Standaard 2 6 3 3 3 3 3 2" xfId="26975"/>
    <cellStyle name="Standaard 2 6 3 3 3 3 4" xfId="26976"/>
    <cellStyle name="Standaard 2 6 3 3 3 4" xfId="26977"/>
    <cellStyle name="Standaard 2 6 3 3 3 4 2" xfId="26978"/>
    <cellStyle name="Standaard 2 6 3 3 3 4 2 2" xfId="26979"/>
    <cellStyle name="Standaard 2 6 3 3 3 4 3" xfId="26980"/>
    <cellStyle name="Standaard 2 6 3 3 3 5" xfId="26981"/>
    <cellStyle name="Standaard 2 6 3 3 3 5 2" xfId="26982"/>
    <cellStyle name="Standaard 2 6 3 3 3 6" xfId="26983"/>
    <cellStyle name="Standaard 2 6 3 3 4" xfId="26984"/>
    <cellStyle name="Standaard 2 6 3 3 4 2" xfId="26985"/>
    <cellStyle name="Standaard 2 6 3 3 4 2 2" xfId="26986"/>
    <cellStyle name="Standaard 2 6 3 3 4 2 2 2" xfId="26987"/>
    <cellStyle name="Standaard 2 6 3 3 4 2 2 2 2" xfId="26988"/>
    <cellStyle name="Standaard 2 6 3 3 4 2 2 3" xfId="26989"/>
    <cellStyle name="Standaard 2 6 3 3 4 2 3" xfId="26990"/>
    <cellStyle name="Standaard 2 6 3 3 4 2 3 2" xfId="26991"/>
    <cellStyle name="Standaard 2 6 3 3 4 2 4" xfId="26992"/>
    <cellStyle name="Standaard 2 6 3 3 4 3" xfId="26993"/>
    <cellStyle name="Standaard 2 6 3 3 4 3 2" xfId="26994"/>
    <cellStyle name="Standaard 2 6 3 3 4 3 2 2" xfId="26995"/>
    <cellStyle name="Standaard 2 6 3 3 4 3 3" xfId="26996"/>
    <cellStyle name="Standaard 2 6 3 3 4 4" xfId="26997"/>
    <cellStyle name="Standaard 2 6 3 3 4 4 2" xfId="26998"/>
    <cellStyle name="Standaard 2 6 3 3 4 5" xfId="26999"/>
    <cellStyle name="Standaard 2 6 3 3 5" xfId="27000"/>
    <cellStyle name="Standaard 2 6 3 3 5 2" xfId="27001"/>
    <cellStyle name="Standaard 2 6 3 3 5 2 2" xfId="27002"/>
    <cellStyle name="Standaard 2 6 3 3 5 2 2 2" xfId="27003"/>
    <cellStyle name="Standaard 2 6 3 3 5 2 3" xfId="27004"/>
    <cellStyle name="Standaard 2 6 3 3 5 3" xfId="27005"/>
    <cellStyle name="Standaard 2 6 3 3 5 3 2" xfId="27006"/>
    <cellStyle name="Standaard 2 6 3 3 5 4" xfId="27007"/>
    <cellStyle name="Standaard 2 6 3 3 6" xfId="27008"/>
    <cellStyle name="Standaard 2 6 3 3 6 2" xfId="27009"/>
    <cellStyle name="Standaard 2 6 3 3 6 2 2" xfId="27010"/>
    <cellStyle name="Standaard 2 6 3 3 6 3" xfId="27011"/>
    <cellStyle name="Standaard 2 6 3 3 7" xfId="27012"/>
    <cellStyle name="Standaard 2 6 3 3 7 2" xfId="27013"/>
    <cellStyle name="Standaard 2 6 3 3 8" xfId="27014"/>
    <cellStyle name="Standaard 2 6 3 4" xfId="27015"/>
    <cellStyle name="Standaard 2 6 3 4 2" xfId="27016"/>
    <cellStyle name="Standaard 2 6 3 4 2 2" xfId="27017"/>
    <cellStyle name="Standaard 2 6 3 4 2 2 2" xfId="27018"/>
    <cellStyle name="Standaard 2 6 3 4 2 2 2 2" xfId="27019"/>
    <cellStyle name="Standaard 2 6 3 4 2 2 2 2 2" xfId="27020"/>
    <cellStyle name="Standaard 2 6 3 4 2 2 2 2 2 2" xfId="27021"/>
    <cellStyle name="Standaard 2 6 3 4 2 2 2 2 3" xfId="27022"/>
    <cellStyle name="Standaard 2 6 3 4 2 2 2 3" xfId="27023"/>
    <cellStyle name="Standaard 2 6 3 4 2 2 2 3 2" xfId="27024"/>
    <cellStyle name="Standaard 2 6 3 4 2 2 2 4" xfId="27025"/>
    <cellStyle name="Standaard 2 6 3 4 2 2 3" xfId="27026"/>
    <cellStyle name="Standaard 2 6 3 4 2 2 3 2" xfId="27027"/>
    <cellStyle name="Standaard 2 6 3 4 2 2 3 2 2" xfId="27028"/>
    <cellStyle name="Standaard 2 6 3 4 2 2 3 3" xfId="27029"/>
    <cellStyle name="Standaard 2 6 3 4 2 2 4" xfId="27030"/>
    <cellStyle name="Standaard 2 6 3 4 2 2 4 2" xfId="27031"/>
    <cellStyle name="Standaard 2 6 3 4 2 2 5" xfId="27032"/>
    <cellStyle name="Standaard 2 6 3 4 2 3" xfId="27033"/>
    <cellStyle name="Standaard 2 6 3 4 2 3 2" xfId="27034"/>
    <cellStyle name="Standaard 2 6 3 4 2 3 2 2" xfId="27035"/>
    <cellStyle name="Standaard 2 6 3 4 2 3 2 2 2" xfId="27036"/>
    <cellStyle name="Standaard 2 6 3 4 2 3 2 3" xfId="27037"/>
    <cellStyle name="Standaard 2 6 3 4 2 3 3" xfId="27038"/>
    <cellStyle name="Standaard 2 6 3 4 2 3 3 2" xfId="27039"/>
    <cellStyle name="Standaard 2 6 3 4 2 3 4" xfId="27040"/>
    <cellStyle name="Standaard 2 6 3 4 2 4" xfId="27041"/>
    <cellStyle name="Standaard 2 6 3 4 2 4 2" xfId="27042"/>
    <cellStyle name="Standaard 2 6 3 4 2 4 2 2" xfId="27043"/>
    <cellStyle name="Standaard 2 6 3 4 2 4 3" xfId="27044"/>
    <cellStyle name="Standaard 2 6 3 4 2 5" xfId="27045"/>
    <cellStyle name="Standaard 2 6 3 4 2 5 2" xfId="27046"/>
    <cellStyle name="Standaard 2 6 3 4 2 6" xfId="27047"/>
    <cellStyle name="Standaard 2 6 3 4 3" xfId="27048"/>
    <cellStyle name="Standaard 2 6 3 4 3 2" xfId="27049"/>
    <cellStyle name="Standaard 2 6 3 4 3 2 2" xfId="27050"/>
    <cellStyle name="Standaard 2 6 3 4 3 2 2 2" xfId="27051"/>
    <cellStyle name="Standaard 2 6 3 4 3 2 2 2 2" xfId="27052"/>
    <cellStyle name="Standaard 2 6 3 4 3 2 2 3" xfId="27053"/>
    <cellStyle name="Standaard 2 6 3 4 3 2 3" xfId="27054"/>
    <cellStyle name="Standaard 2 6 3 4 3 2 3 2" xfId="27055"/>
    <cellStyle name="Standaard 2 6 3 4 3 2 4" xfId="27056"/>
    <cellStyle name="Standaard 2 6 3 4 3 3" xfId="27057"/>
    <cellStyle name="Standaard 2 6 3 4 3 3 2" xfId="27058"/>
    <cellStyle name="Standaard 2 6 3 4 3 3 2 2" xfId="27059"/>
    <cellStyle name="Standaard 2 6 3 4 3 3 3" xfId="27060"/>
    <cellStyle name="Standaard 2 6 3 4 3 4" xfId="27061"/>
    <cellStyle name="Standaard 2 6 3 4 3 4 2" xfId="27062"/>
    <cellStyle name="Standaard 2 6 3 4 3 5" xfId="27063"/>
    <cellStyle name="Standaard 2 6 3 4 4" xfId="27064"/>
    <cellStyle name="Standaard 2 6 3 4 4 2" xfId="27065"/>
    <cellStyle name="Standaard 2 6 3 4 4 2 2" xfId="27066"/>
    <cellStyle name="Standaard 2 6 3 4 4 2 2 2" xfId="27067"/>
    <cellStyle name="Standaard 2 6 3 4 4 2 3" xfId="27068"/>
    <cellStyle name="Standaard 2 6 3 4 4 3" xfId="27069"/>
    <cellStyle name="Standaard 2 6 3 4 4 3 2" xfId="27070"/>
    <cellStyle name="Standaard 2 6 3 4 4 4" xfId="27071"/>
    <cellStyle name="Standaard 2 6 3 4 5" xfId="27072"/>
    <cellStyle name="Standaard 2 6 3 4 5 2" xfId="27073"/>
    <cellStyle name="Standaard 2 6 3 4 5 2 2" xfId="27074"/>
    <cellStyle name="Standaard 2 6 3 4 5 3" xfId="27075"/>
    <cellStyle name="Standaard 2 6 3 4 6" xfId="27076"/>
    <cellStyle name="Standaard 2 6 3 4 6 2" xfId="27077"/>
    <cellStyle name="Standaard 2 6 3 4 7" xfId="27078"/>
    <cellStyle name="Standaard 2 6 3 5" xfId="27079"/>
    <cellStyle name="Standaard 2 6 3 5 2" xfId="27080"/>
    <cellStyle name="Standaard 2 6 3 5 2 2" xfId="27081"/>
    <cellStyle name="Standaard 2 6 3 5 2 2 2" xfId="27082"/>
    <cellStyle name="Standaard 2 6 3 5 2 2 2 2" xfId="27083"/>
    <cellStyle name="Standaard 2 6 3 5 2 2 2 2 2" xfId="27084"/>
    <cellStyle name="Standaard 2 6 3 5 2 2 2 3" xfId="27085"/>
    <cellStyle name="Standaard 2 6 3 5 2 2 3" xfId="27086"/>
    <cellStyle name="Standaard 2 6 3 5 2 2 3 2" xfId="27087"/>
    <cellStyle name="Standaard 2 6 3 5 2 2 4" xfId="27088"/>
    <cellStyle name="Standaard 2 6 3 5 2 3" xfId="27089"/>
    <cellStyle name="Standaard 2 6 3 5 2 3 2" xfId="27090"/>
    <cellStyle name="Standaard 2 6 3 5 2 3 2 2" xfId="27091"/>
    <cellStyle name="Standaard 2 6 3 5 2 3 3" xfId="27092"/>
    <cellStyle name="Standaard 2 6 3 5 2 4" xfId="27093"/>
    <cellStyle name="Standaard 2 6 3 5 2 4 2" xfId="27094"/>
    <cellStyle name="Standaard 2 6 3 5 2 5" xfId="27095"/>
    <cellStyle name="Standaard 2 6 3 5 3" xfId="27096"/>
    <cellStyle name="Standaard 2 6 3 5 3 2" xfId="27097"/>
    <cellStyle name="Standaard 2 6 3 5 3 2 2" xfId="27098"/>
    <cellStyle name="Standaard 2 6 3 5 3 2 2 2" xfId="27099"/>
    <cellStyle name="Standaard 2 6 3 5 3 2 3" xfId="27100"/>
    <cellStyle name="Standaard 2 6 3 5 3 3" xfId="27101"/>
    <cellStyle name="Standaard 2 6 3 5 3 3 2" xfId="27102"/>
    <cellStyle name="Standaard 2 6 3 5 3 4" xfId="27103"/>
    <cellStyle name="Standaard 2 6 3 5 4" xfId="27104"/>
    <cellStyle name="Standaard 2 6 3 5 4 2" xfId="27105"/>
    <cellStyle name="Standaard 2 6 3 5 4 2 2" xfId="27106"/>
    <cellStyle name="Standaard 2 6 3 5 4 3" xfId="27107"/>
    <cellStyle name="Standaard 2 6 3 5 5" xfId="27108"/>
    <cellStyle name="Standaard 2 6 3 5 5 2" xfId="27109"/>
    <cellStyle name="Standaard 2 6 3 5 6" xfId="27110"/>
    <cellStyle name="Standaard 2 6 3 6" xfId="27111"/>
    <cellStyle name="Standaard 2 6 3 6 2" xfId="27112"/>
    <cellStyle name="Standaard 2 6 3 6 2 2" xfId="27113"/>
    <cellStyle name="Standaard 2 6 3 6 2 2 2" xfId="27114"/>
    <cellStyle name="Standaard 2 6 3 6 2 2 2 2" xfId="27115"/>
    <cellStyle name="Standaard 2 6 3 6 2 2 3" xfId="27116"/>
    <cellStyle name="Standaard 2 6 3 6 2 3" xfId="27117"/>
    <cellStyle name="Standaard 2 6 3 6 2 3 2" xfId="27118"/>
    <cellStyle name="Standaard 2 6 3 6 2 4" xfId="27119"/>
    <cellStyle name="Standaard 2 6 3 6 3" xfId="27120"/>
    <cellStyle name="Standaard 2 6 3 6 3 2" xfId="27121"/>
    <cellStyle name="Standaard 2 6 3 6 3 2 2" xfId="27122"/>
    <cellStyle name="Standaard 2 6 3 6 3 3" xfId="27123"/>
    <cellStyle name="Standaard 2 6 3 6 4" xfId="27124"/>
    <cellStyle name="Standaard 2 6 3 6 4 2" xfId="27125"/>
    <cellStyle name="Standaard 2 6 3 6 5" xfId="27126"/>
    <cellStyle name="Standaard 2 6 3 7" xfId="27127"/>
    <cellStyle name="Standaard 2 6 3 7 2" xfId="27128"/>
    <cellStyle name="Standaard 2 6 3 7 2 2" xfId="27129"/>
    <cellStyle name="Standaard 2 6 3 7 2 2 2" xfId="27130"/>
    <cellStyle name="Standaard 2 6 3 7 2 3" xfId="27131"/>
    <cellStyle name="Standaard 2 6 3 7 3" xfId="27132"/>
    <cellStyle name="Standaard 2 6 3 7 3 2" xfId="27133"/>
    <cellStyle name="Standaard 2 6 3 7 4" xfId="27134"/>
    <cellStyle name="Standaard 2 6 3 8" xfId="27135"/>
    <cellStyle name="Standaard 2 6 3 8 2" xfId="27136"/>
    <cellStyle name="Standaard 2 6 3 8 2 2" xfId="27137"/>
    <cellStyle name="Standaard 2 6 3 8 3" xfId="27138"/>
    <cellStyle name="Standaard 2 6 3 9" xfId="27139"/>
    <cellStyle name="Standaard 2 6 3 9 2" xfId="27140"/>
    <cellStyle name="Standaard 2 6 4" xfId="27141"/>
    <cellStyle name="Standaard 2 6 4 2" xfId="27142"/>
    <cellStyle name="Standaard 2 6 4 2 2" xfId="27143"/>
    <cellStyle name="Standaard 2 6 4 2 2 2" xfId="27144"/>
    <cellStyle name="Standaard 2 6 4 2 2 2 2" xfId="27145"/>
    <cellStyle name="Standaard 2 6 4 2 2 2 2 2" xfId="27146"/>
    <cellStyle name="Standaard 2 6 4 2 2 2 2 2 2" xfId="27147"/>
    <cellStyle name="Standaard 2 6 4 2 2 2 2 2 2 2" xfId="27148"/>
    <cellStyle name="Standaard 2 6 4 2 2 2 2 2 3" xfId="27149"/>
    <cellStyle name="Standaard 2 6 4 2 2 2 2 3" xfId="27150"/>
    <cellStyle name="Standaard 2 6 4 2 2 2 2 3 2" xfId="27151"/>
    <cellStyle name="Standaard 2 6 4 2 2 2 2 4" xfId="27152"/>
    <cellStyle name="Standaard 2 6 4 2 2 2 3" xfId="27153"/>
    <cellStyle name="Standaard 2 6 4 2 2 2 3 2" xfId="27154"/>
    <cellStyle name="Standaard 2 6 4 2 2 2 3 2 2" xfId="27155"/>
    <cellStyle name="Standaard 2 6 4 2 2 2 3 3" xfId="27156"/>
    <cellStyle name="Standaard 2 6 4 2 2 2 4" xfId="27157"/>
    <cellStyle name="Standaard 2 6 4 2 2 2 4 2" xfId="27158"/>
    <cellStyle name="Standaard 2 6 4 2 2 2 5" xfId="27159"/>
    <cellStyle name="Standaard 2 6 4 2 2 3" xfId="27160"/>
    <cellStyle name="Standaard 2 6 4 2 2 3 2" xfId="27161"/>
    <cellStyle name="Standaard 2 6 4 2 2 3 2 2" xfId="27162"/>
    <cellStyle name="Standaard 2 6 4 2 2 3 2 2 2" xfId="27163"/>
    <cellStyle name="Standaard 2 6 4 2 2 3 2 3" xfId="27164"/>
    <cellStyle name="Standaard 2 6 4 2 2 3 3" xfId="27165"/>
    <cellStyle name="Standaard 2 6 4 2 2 3 3 2" xfId="27166"/>
    <cellStyle name="Standaard 2 6 4 2 2 3 4" xfId="27167"/>
    <cellStyle name="Standaard 2 6 4 2 2 4" xfId="27168"/>
    <cellStyle name="Standaard 2 6 4 2 2 4 2" xfId="27169"/>
    <cellStyle name="Standaard 2 6 4 2 2 4 2 2" xfId="27170"/>
    <cellStyle name="Standaard 2 6 4 2 2 4 3" xfId="27171"/>
    <cellStyle name="Standaard 2 6 4 2 2 5" xfId="27172"/>
    <cellStyle name="Standaard 2 6 4 2 2 5 2" xfId="27173"/>
    <cellStyle name="Standaard 2 6 4 2 2 6" xfId="27174"/>
    <cellStyle name="Standaard 2 6 4 2 3" xfId="27175"/>
    <cellStyle name="Standaard 2 6 4 2 3 2" xfId="27176"/>
    <cellStyle name="Standaard 2 6 4 2 3 2 2" xfId="27177"/>
    <cellStyle name="Standaard 2 6 4 2 3 2 2 2" xfId="27178"/>
    <cellStyle name="Standaard 2 6 4 2 3 2 2 2 2" xfId="27179"/>
    <cellStyle name="Standaard 2 6 4 2 3 2 2 3" xfId="27180"/>
    <cellStyle name="Standaard 2 6 4 2 3 2 3" xfId="27181"/>
    <cellStyle name="Standaard 2 6 4 2 3 2 3 2" xfId="27182"/>
    <cellStyle name="Standaard 2 6 4 2 3 2 4" xfId="27183"/>
    <cellStyle name="Standaard 2 6 4 2 3 3" xfId="27184"/>
    <cellStyle name="Standaard 2 6 4 2 3 3 2" xfId="27185"/>
    <cellStyle name="Standaard 2 6 4 2 3 3 2 2" xfId="27186"/>
    <cellStyle name="Standaard 2 6 4 2 3 3 3" xfId="27187"/>
    <cellStyle name="Standaard 2 6 4 2 3 4" xfId="27188"/>
    <cellStyle name="Standaard 2 6 4 2 3 4 2" xfId="27189"/>
    <cellStyle name="Standaard 2 6 4 2 3 5" xfId="27190"/>
    <cellStyle name="Standaard 2 6 4 2 4" xfId="27191"/>
    <cellStyle name="Standaard 2 6 4 2 4 2" xfId="27192"/>
    <cellStyle name="Standaard 2 6 4 2 4 2 2" xfId="27193"/>
    <cellStyle name="Standaard 2 6 4 2 4 2 2 2" xfId="27194"/>
    <cellStyle name="Standaard 2 6 4 2 4 2 3" xfId="27195"/>
    <cellStyle name="Standaard 2 6 4 2 4 3" xfId="27196"/>
    <cellStyle name="Standaard 2 6 4 2 4 3 2" xfId="27197"/>
    <cellStyle name="Standaard 2 6 4 2 4 4" xfId="27198"/>
    <cellStyle name="Standaard 2 6 4 2 5" xfId="27199"/>
    <cellStyle name="Standaard 2 6 4 2 5 2" xfId="27200"/>
    <cellStyle name="Standaard 2 6 4 2 5 2 2" xfId="27201"/>
    <cellStyle name="Standaard 2 6 4 2 5 3" xfId="27202"/>
    <cellStyle name="Standaard 2 6 4 2 6" xfId="27203"/>
    <cellStyle name="Standaard 2 6 4 2 6 2" xfId="27204"/>
    <cellStyle name="Standaard 2 6 4 2 7" xfId="27205"/>
    <cellStyle name="Standaard 2 6 4 3" xfId="27206"/>
    <cellStyle name="Standaard 2 6 4 3 2" xfId="27207"/>
    <cellStyle name="Standaard 2 6 4 3 2 2" xfId="27208"/>
    <cellStyle name="Standaard 2 6 4 3 2 2 2" xfId="27209"/>
    <cellStyle name="Standaard 2 6 4 3 2 2 2 2" xfId="27210"/>
    <cellStyle name="Standaard 2 6 4 3 2 2 2 2 2" xfId="27211"/>
    <cellStyle name="Standaard 2 6 4 3 2 2 2 3" xfId="27212"/>
    <cellStyle name="Standaard 2 6 4 3 2 2 3" xfId="27213"/>
    <cellStyle name="Standaard 2 6 4 3 2 2 3 2" xfId="27214"/>
    <cellStyle name="Standaard 2 6 4 3 2 2 4" xfId="27215"/>
    <cellStyle name="Standaard 2 6 4 3 2 3" xfId="27216"/>
    <cellStyle name="Standaard 2 6 4 3 2 3 2" xfId="27217"/>
    <cellStyle name="Standaard 2 6 4 3 2 3 2 2" xfId="27218"/>
    <cellStyle name="Standaard 2 6 4 3 2 3 3" xfId="27219"/>
    <cellStyle name="Standaard 2 6 4 3 2 4" xfId="27220"/>
    <cellStyle name="Standaard 2 6 4 3 2 4 2" xfId="27221"/>
    <cellStyle name="Standaard 2 6 4 3 2 5" xfId="27222"/>
    <cellStyle name="Standaard 2 6 4 3 3" xfId="27223"/>
    <cellStyle name="Standaard 2 6 4 3 3 2" xfId="27224"/>
    <cellStyle name="Standaard 2 6 4 3 3 2 2" xfId="27225"/>
    <cellStyle name="Standaard 2 6 4 3 3 2 2 2" xfId="27226"/>
    <cellStyle name="Standaard 2 6 4 3 3 2 3" xfId="27227"/>
    <cellStyle name="Standaard 2 6 4 3 3 3" xfId="27228"/>
    <cellStyle name="Standaard 2 6 4 3 3 3 2" xfId="27229"/>
    <cellStyle name="Standaard 2 6 4 3 3 4" xfId="27230"/>
    <cellStyle name="Standaard 2 6 4 3 4" xfId="27231"/>
    <cellStyle name="Standaard 2 6 4 3 4 2" xfId="27232"/>
    <cellStyle name="Standaard 2 6 4 3 4 2 2" xfId="27233"/>
    <cellStyle name="Standaard 2 6 4 3 4 3" xfId="27234"/>
    <cellStyle name="Standaard 2 6 4 3 5" xfId="27235"/>
    <cellStyle name="Standaard 2 6 4 3 5 2" xfId="27236"/>
    <cellStyle name="Standaard 2 6 4 3 6" xfId="27237"/>
    <cellStyle name="Standaard 2 6 4 4" xfId="27238"/>
    <cellStyle name="Standaard 2 6 4 4 2" xfId="27239"/>
    <cellStyle name="Standaard 2 6 4 4 2 2" xfId="27240"/>
    <cellStyle name="Standaard 2 6 4 4 2 2 2" xfId="27241"/>
    <cellStyle name="Standaard 2 6 4 4 2 2 2 2" xfId="27242"/>
    <cellStyle name="Standaard 2 6 4 4 2 2 3" xfId="27243"/>
    <cellStyle name="Standaard 2 6 4 4 2 3" xfId="27244"/>
    <cellStyle name="Standaard 2 6 4 4 2 3 2" xfId="27245"/>
    <cellStyle name="Standaard 2 6 4 4 2 4" xfId="27246"/>
    <cellStyle name="Standaard 2 6 4 4 3" xfId="27247"/>
    <cellStyle name="Standaard 2 6 4 4 3 2" xfId="27248"/>
    <cellStyle name="Standaard 2 6 4 4 3 2 2" xfId="27249"/>
    <cellStyle name="Standaard 2 6 4 4 3 3" xfId="27250"/>
    <cellStyle name="Standaard 2 6 4 4 4" xfId="27251"/>
    <cellStyle name="Standaard 2 6 4 4 4 2" xfId="27252"/>
    <cellStyle name="Standaard 2 6 4 4 5" xfId="27253"/>
    <cellStyle name="Standaard 2 6 4 5" xfId="27254"/>
    <cellStyle name="Standaard 2 6 4 5 2" xfId="27255"/>
    <cellStyle name="Standaard 2 6 4 5 2 2" xfId="27256"/>
    <cellStyle name="Standaard 2 6 4 5 2 2 2" xfId="27257"/>
    <cellStyle name="Standaard 2 6 4 5 2 3" xfId="27258"/>
    <cellStyle name="Standaard 2 6 4 5 3" xfId="27259"/>
    <cellStyle name="Standaard 2 6 4 5 3 2" xfId="27260"/>
    <cellStyle name="Standaard 2 6 4 5 4" xfId="27261"/>
    <cellStyle name="Standaard 2 6 4 6" xfId="27262"/>
    <cellStyle name="Standaard 2 6 4 6 2" xfId="27263"/>
    <cellStyle name="Standaard 2 6 4 6 2 2" xfId="27264"/>
    <cellStyle name="Standaard 2 6 4 6 3" xfId="27265"/>
    <cellStyle name="Standaard 2 6 4 7" xfId="27266"/>
    <cellStyle name="Standaard 2 6 4 7 2" xfId="27267"/>
    <cellStyle name="Standaard 2 6 4 8" xfId="27268"/>
    <cellStyle name="Standaard 2 6 5" xfId="27269"/>
    <cellStyle name="Standaard 2 6 5 2" xfId="27270"/>
    <cellStyle name="Standaard 2 6 5 2 2" xfId="27271"/>
    <cellStyle name="Standaard 2 6 5 2 2 2" xfId="27272"/>
    <cellStyle name="Standaard 2 6 5 2 2 2 2" xfId="27273"/>
    <cellStyle name="Standaard 2 6 5 2 2 2 2 2" xfId="27274"/>
    <cellStyle name="Standaard 2 6 5 2 2 2 2 2 2" xfId="27275"/>
    <cellStyle name="Standaard 2 6 5 2 2 2 2 2 2 2" xfId="27276"/>
    <cellStyle name="Standaard 2 6 5 2 2 2 2 2 3" xfId="27277"/>
    <cellStyle name="Standaard 2 6 5 2 2 2 2 3" xfId="27278"/>
    <cellStyle name="Standaard 2 6 5 2 2 2 2 3 2" xfId="27279"/>
    <cellStyle name="Standaard 2 6 5 2 2 2 2 4" xfId="27280"/>
    <cellStyle name="Standaard 2 6 5 2 2 2 3" xfId="27281"/>
    <cellStyle name="Standaard 2 6 5 2 2 2 3 2" xfId="27282"/>
    <cellStyle name="Standaard 2 6 5 2 2 2 3 2 2" xfId="27283"/>
    <cellStyle name="Standaard 2 6 5 2 2 2 3 3" xfId="27284"/>
    <cellStyle name="Standaard 2 6 5 2 2 2 4" xfId="27285"/>
    <cellStyle name="Standaard 2 6 5 2 2 2 4 2" xfId="27286"/>
    <cellStyle name="Standaard 2 6 5 2 2 2 5" xfId="27287"/>
    <cellStyle name="Standaard 2 6 5 2 2 3" xfId="27288"/>
    <cellStyle name="Standaard 2 6 5 2 2 3 2" xfId="27289"/>
    <cellStyle name="Standaard 2 6 5 2 2 3 2 2" xfId="27290"/>
    <cellStyle name="Standaard 2 6 5 2 2 3 2 2 2" xfId="27291"/>
    <cellStyle name="Standaard 2 6 5 2 2 3 2 3" xfId="27292"/>
    <cellStyle name="Standaard 2 6 5 2 2 3 3" xfId="27293"/>
    <cellStyle name="Standaard 2 6 5 2 2 3 3 2" xfId="27294"/>
    <cellStyle name="Standaard 2 6 5 2 2 3 4" xfId="27295"/>
    <cellStyle name="Standaard 2 6 5 2 2 4" xfId="27296"/>
    <cellStyle name="Standaard 2 6 5 2 2 4 2" xfId="27297"/>
    <cellStyle name="Standaard 2 6 5 2 2 4 2 2" xfId="27298"/>
    <cellStyle name="Standaard 2 6 5 2 2 4 3" xfId="27299"/>
    <cellStyle name="Standaard 2 6 5 2 2 5" xfId="27300"/>
    <cellStyle name="Standaard 2 6 5 2 2 5 2" xfId="27301"/>
    <cellStyle name="Standaard 2 6 5 2 2 6" xfId="27302"/>
    <cellStyle name="Standaard 2 6 5 2 3" xfId="27303"/>
    <cellStyle name="Standaard 2 6 5 2 3 2" xfId="27304"/>
    <cellStyle name="Standaard 2 6 5 2 3 2 2" xfId="27305"/>
    <cellStyle name="Standaard 2 6 5 2 3 2 2 2" xfId="27306"/>
    <cellStyle name="Standaard 2 6 5 2 3 2 2 2 2" xfId="27307"/>
    <cellStyle name="Standaard 2 6 5 2 3 2 2 3" xfId="27308"/>
    <cellStyle name="Standaard 2 6 5 2 3 2 3" xfId="27309"/>
    <cellStyle name="Standaard 2 6 5 2 3 2 3 2" xfId="27310"/>
    <cellStyle name="Standaard 2 6 5 2 3 2 4" xfId="27311"/>
    <cellStyle name="Standaard 2 6 5 2 3 3" xfId="27312"/>
    <cellStyle name="Standaard 2 6 5 2 3 3 2" xfId="27313"/>
    <cellStyle name="Standaard 2 6 5 2 3 3 2 2" xfId="27314"/>
    <cellStyle name="Standaard 2 6 5 2 3 3 3" xfId="27315"/>
    <cellStyle name="Standaard 2 6 5 2 3 4" xfId="27316"/>
    <cellStyle name="Standaard 2 6 5 2 3 4 2" xfId="27317"/>
    <cellStyle name="Standaard 2 6 5 2 3 5" xfId="27318"/>
    <cellStyle name="Standaard 2 6 5 2 4" xfId="27319"/>
    <cellStyle name="Standaard 2 6 5 2 4 2" xfId="27320"/>
    <cellStyle name="Standaard 2 6 5 2 4 2 2" xfId="27321"/>
    <cellStyle name="Standaard 2 6 5 2 4 2 2 2" xfId="27322"/>
    <cellStyle name="Standaard 2 6 5 2 4 2 3" xfId="27323"/>
    <cellStyle name="Standaard 2 6 5 2 4 3" xfId="27324"/>
    <cellStyle name="Standaard 2 6 5 2 4 3 2" xfId="27325"/>
    <cellStyle name="Standaard 2 6 5 2 4 4" xfId="27326"/>
    <cellStyle name="Standaard 2 6 5 2 5" xfId="27327"/>
    <cellStyle name="Standaard 2 6 5 2 5 2" xfId="27328"/>
    <cellStyle name="Standaard 2 6 5 2 5 2 2" xfId="27329"/>
    <cellStyle name="Standaard 2 6 5 2 5 3" xfId="27330"/>
    <cellStyle name="Standaard 2 6 5 2 6" xfId="27331"/>
    <cellStyle name="Standaard 2 6 5 2 6 2" xfId="27332"/>
    <cellStyle name="Standaard 2 6 5 2 7" xfId="27333"/>
    <cellStyle name="Standaard 2 6 5 3" xfId="27334"/>
    <cellStyle name="Standaard 2 6 5 3 2" xfId="27335"/>
    <cellStyle name="Standaard 2 6 5 3 2 2" xfId="27336"/>
    <cellStyle name="Standaard 2 6 5 3 2 2 2" xfId="27337"/>
    <cellStyle name="Standaard 2 6 5 3 2 2 2 2" xfId="27338"/>
    <cellStyle name="Standaard 2 6 5 3 2 2 2 2 2" xfId="27339"/>
    <cellStyle name="Standaard 2 6 5 3 2 2 2 3" xfId="27340"/>
    <cellStyle name="Standaard 2 6 5 3 2 2 3" xfId="27341"/>
    <cellStyle name="Standaard 2 6 5 3 2 2 3 2" xfId="27342"/>
    <cellStyle name="Standaard 2 6 5 3 2 2 4" xfId="27343"/>
    <cellStyle name="Standaard 2 6 5 3 2 3" xfId="27344"/>
    <cellStyle name="Standaard 2 6 5 3 2 3 2" xfId="27345"/>
    <cellStyle name="Standaard 2 6 5 3 2 3 2 2" xfId="27346"/>
    <cellStyle name="Standaard 2 6 5 3 2 3 3" xfId="27347"/>
    <cellStyle name="Standaard 2 6 5 3 2 4" xfId="27348"/>
    <cellStyle name="Standaard 2 6 5 3 2 4 2" xfId="27349"/>
    <cellStyle name="Standaard 2 6 5 3 2 5" xfId="27350"/>
    <cellStyle name="Standaard 2 6 5 3 3" xfId="27351"/>
    <cellStyle name="Standaard 2 6 5 3 3 2" xfId="27352"/>
    <cellStyle name="Standaard 2 6 5 3 3 2 2" xfId="27353"/>
    <cellStyle name="Standaard 2 6 5 3 3 2 2 2" xfId="27354"/>
    <cellStyle name="Standaard 2 6 5 3 3 2 3" xfId="27355"/>
    <cellStyle name="Standaard 2 6 5 3 3 3" xfId="27356"/>
    <cellStyle name="Standaard 2 6 5 3 3 3 2" xfId="27357"/>
    <cellStyle name="Standaard 2 6 5 3 3 4" xfId="27358"/>
    <cellStyle name="Standaard 2 6 5 3 4" xfId="27359"/>
    <cellStyle name="Standaard 2 6 5 3 4 2" xfId="27360"/>
    <cellStyle name="Standaard 2 6 5 3 4 2 2" xfId="27361"/>
    <cellStyle name="Standaard 2 6 5 3 4 3" xfId="27362"/>
    <cellStyle name="Standaard 2 6 5 3 5" xfId="27363"/>
    <cellStyle name="Standaard 2 6 5 3 5 2" xfId="27364"/>
    <cellStyle name="Standaard 2 6 5 3 6" xfId="27365"/>
    <cellStyle name="Standaard 2 6 5 4" xfId="27366"/>
    <cellStyle name="Standaard 2 6 5 4 2" xfId="27367"/>
    <cellStyle name="Standaard 2 6 5 4 2 2" xfId="27368"/>
    <cellStyle name="Standaard 2 6 5 4 2 2 2" xfId="27369"/>
    <cellStyle name="Standaard 2 6 5 4 2 2 2 2" xfId="27370"/>
    <cellStyle name="Standaard 2 6 5 4 2 2 3" xfId="27371"/>
    <cellStyle name="Standaard 2 6 5 4 2 3" xfId="27372"/>
    <cellStyle name="Standaard 2 6 5 4 2 3 2" xfId="27373"/>
    <cellStyle name="Standaard 2 6 5 4 2 4" xfId="27374"/>
    <cellStyle name="Standaard 2 6 5 4 3" xfId="27375"/>
    <cellStyle name="Standaard 2 6 5 4 3 2" xfId="27376"/>
    <cellStyle name="Standaard 2 6 5 4 3 2 2" xfId="27377"/>
    <cellStyle name="Standaard 2 6 5 4 3 3" xfId="27378"/>
    <cellStyle name="Standaard 2 6 5 4 4" xfId="27379"/>
    <cellStyle name="Standaard 2 6 5 4 4 2" xfId="27380"/>
    <cellStyle name="Standaard 2 6 5 4 5" xfId="27381"/>
    <cellStyle name="Standaard 2 6 5 5" xfId="27382"/>
    <cellStyle name="Standaard 2 6 5 5 2" xfId="27383"/>
    <cellStyle name="Standaard 2 6 5 5 2 2" xfId="27384"/>
    <cellStyle name="Standaard 2 6 5 5 2 2 2" xfId="27385"/>
    <cellStyle name="Standaard 2 6 5 5 2 3" xfId="27386"/>
    <cellStyle name="Standaard 2 6 5 5 3" xfId="27387"/>
    <cellStyle name="Standaard 2 6 5 5 3 2" xfId="27388"/>
    <cellStyle name="Standaard 2 6 5 5 4" xfId="27389"/>
    <cellStyle name="Standaard 2 6 5 6" xfId="27390"/>
    <cellStyle name="Standaard 2 6 5 6 2" xfId="27391"/>
    <cellStyle name="Standaard 2 6 5 6 2 2" xfId="27392"/>
    <cellStyle name="Standaard 2 6 5 6 3" xfId="27393"/>
    <cellStyle name="Standaard 2 6 5 7" xfId="27394"/>
    <cellStyle name="Standaard 2 6 5 7 2" xfId="27395"/>
    <cellStyle name="Standaard 2 6 5 8" xfId="27396"/>
    <cellStyle name="Standaard 2 6 6" xfId="27397"/>
    <cellStyle name="Standaard 2 6 6 2" xfId="27398"/>
    <cellStyle name="Standaard 2 6 6 2 2" xfId="27399"/>
    <cellStyle name="Standaard 2 6 6 2 2 2" xfId="27400"/>
    <cellStyle name="Standaard 2 6 6 2 2 2 2" xfId="27401"/>
    <cellStyle name="Standaard 2 6 6 2 2 2 2 2" xfId="27402"/>
    <cellStyle name="Standaard 2 6 6 2 2 2 2 2 2" xfId="27403"/>
    <cellStyle name="Standaard 2 6 6 2 2 2 2 3" xfId="27404"/>
    <cellStyle name="Standaard 2 6 6 2 2 2 3" xfId="27405"/>
    <cellStyle name="Standaard 2 6 6 2 2 2 3 2" xfId="27406"/>
    <cellStyle name="Standaard 2 6 6 2 2 2 4" xfId="27407"/>
    <cellStyle name="Standaard 2 6 6 2 2 3" xfId="27408"/>
    <cellStyle name="Standaard 2 6 6 2 2 3 2" xfId="27409"/>
    <cellStyle name="Standaard 2 6 6 2 2 3 2 2" xfId="27410"/>
    <cellStyle name="Standaard 2 6 6 2 2 3 3" xfId="27411"/>
    <cellStyle name="Standaard 2 6 6 2 2 4" xfId="27412"/>
    <cellStyle name="Standaard 2 6 6 2 2 4 2" xfId="27413"/>
    <cellStyle name="Standaard 2 6 6 2 2 5" xfId="27414"/>
    <cellStyle name="Standaard 2 6 6 2 3" xfId="27415"/>
    <cellStyle name="Standaard 2 6 6 2 3 2" xfId="27416"/>
    <cellStyle name="Standaard 2 6 6 2 3 2 2" xfId="27417"/>
    <cellStyle name="Standaard 2 6 6 2 3 2 2 2" xfId="27418"/>
    <cellStyle name="Standaard 2 6 6 2 3 2 3" xfId="27419"/>
    <cellStyle name="Standaard 2 6 6 2 3 3" xfId="27420"/>
    <cellStyle name="Standaard 2 6 6 2 3 3 2" xfId="27421"/>
    <cellStyle name="Standaard 2 6 6 2 3 4" xfId="27422"/>
    <cellStyle name="Standaard 2 6 6 2 4" xfId="27423"/>
    <cellStyle name="Standaard 2 6 6 2 4 2" xfId="27424"/>
    <cellStyle name="Standaard 2 6 6 2 4 2 2" xfId="27425"/>
    <cellStyle name="Standaard 2 6 6 2 4 3" xfId="27426"/>
    <cellStyle name="Standaard 2 6 6 2 5" xfId="27427"/>
    <cellStyle name="Standaard 2 6 6 2 5 2" xfId="27428"/>
    <cellStyle name="Standaard 2 6 6 2 6" xfId="27429"/>
    <cellStyle name="Standaard 2 6 6 3" xfId="27430"/>
    <cellStyle name="Standaard 2 6 6 3 2" xfId="27431"/>
    <cellStyle name="Standaard 2 6 6 3 2 2" xfId="27432"/>
    <cellStyle name="Standaard 2 6 6 3 2 2 2" xfId="27433"/>
    <cellStyle name="Standaard 2 6 6 3 2 2 2 2" xfId="27434"/>
    <cellStyle name="Standaard 2 6 6 3 2 2 3" xfId="27435"/>
    <cellStyle name="Standaard 2 6 6 3 2 3" xfId="27436"/>
    <cellStyle name="Standaard 2 6 6 3 2 3 2" xfId="27437"/>
    <cellStyle name="Standaard 2 6 6 3 2 4" xfId="27438"/>
    <cellStyle name="Standaard 2 6 6 3 3" xfId="27439"/>
    <cellStyle name="Standaard 2 6 6 3 3 2" xfId="27440"/>
    <cellStyle name="Standaard 2 6 6 3 3 2 2" xfId="27441"/>
    <cellStyle name="Standaard 2 6 6 3 3 3" xfId="27442"/>
    <cellStyle name="Standaard 2 6 6 3 4" xfId="27443"/>
    <cellStyle name="Standaard 2 6 6 3 4 2" xfId="27444"/>
    <cellStyle name="Standaard 2 6 6 3 5" xfId="27445"/>
    <cellStyle name="Standaard 2 6 6 4" xfId="27446"/>
    <cellStyle name="Standaard 2 6 6 4 2" xfId="27447"/>
    <cellStyle name="Standaard 2 6 6 4 2 2" xfId="27448"/>
    <cellStyle name="Standaard 2 6 6 4 2 2 2" xfId="27449"/>
    <cellStyle name="Standaard 2 6 6 4 2 3" xfId="27450"/>
    <cellStyle name="Standaard 2 6 6 4 3" xfId="27451"/>
    <cellStyle name="Standaard 2 6 6 4 3 2" xfId="27452"/>
    <cellStyle name="Standaard 2 6 6 4 4" xfId="27453"/>
    <cellStyle name="Standaard 2 6 6 5" xfId="27454"/>
    <cellStyle name="Standaard 2 6 6 5 2" xfId="27455"/>
    <cellStyle name="Standaard 2 6 6 5 2 2" xfId="27456"/>
    <cellStyle name="Standaard 2 6 6 5 3" xfId="27457"/>
    <cellStyle name="Standaard 2 6 6 6" xfId="27458"/>
    <cellStyle name="Standaard 2 6 6 6 2" xfId="27459"/>
    <cellStyle name="Standaard 2 6 6 7" xfId="27460"/>
    <cellStyle name="Standaard 2 6 7" xfId="27461"/>
    <cellStyle name="Standaard 2 6 7 2" xfId="27462"/>
    <cellStyle name="Standaard 2 6 7 2 2" xfId="27463"/>
    <cellStyle name="Standaard 2 6 7 2 2 2" xfId="27464"/>
    <cellStyle name="Standaard 2 6 7 2 2 2 2" xfId="27465"/>
    <cellStyle name="Standaard 2 6 7 2 2 2 2 2" xfId="27466"/>
    <cellStyle name="Standaard 2 6 7 2 2 2 3" xfId="27467"/>
    <cellStyle name="Standaard 2 6 7 2 2 3" xfId="27468"/>
    <cellStyle name="Standaard 2 6 7 2 2 3 2" xfId="27469"/>
    <cellStyle name="Standaard 2 6 7 2 2 4" xfId="27470"/>
    <cellStyle name="Standaard 2 6 7 2 3" xfId="27471"/>
    <cellStyle name="Standaard 2 6 7 2 3 2" xfId="27472"/>
    <cellStyle name="Standaard 2 6 7 2 3 2 2" xfId="27473"/>
    <cellStyle name="Standaard 2 6 7 2 3 3" xfId="27474"/>
    <cellStyle name="Standaard 2 6 7 2 4" xfId="27475"/>
    <cellStyle name="Standaard 2 6 7 2 4 2" xfId="27476"/>
    <cellStyle name="Standaard 2 6 7 2 5" xfId="27477"/>
    <cellStyle name="Standaard 2 6 7 3" xfId="27478"/>
    <cellStyle name="Standaard 2 6 7 3 2" xfId="27479"/>
    <cellStyle name="Standaard 2 6 7 3 2 2" xfId="27480"/>
    <cellStyle name="Standaard 2 6 7 3 2 2 2" xfId="27481"/>
    <cellStyle name="Standaard 2 6 7 3 2 3" xfId="27482"/>
    <cellStyle name="Standaard 2 6 7 3 3" xfId="27483"/>
    <cellStyle name="Standaard 2 6 7 3 3 2" xfId="27484"/>
    <cellStyle name="Standaard 2 6 7 3 4" xfId="27485"/>
    <cellStyle name="Standaard 2 6 7 4" xfId="27486"/>
    <cellStyle name="Standaard 2 6 7 4 2" xfId="27487"/>
    <cellStyle name="Standaard 2 6 7 4 2 2" xfId="27488"/>
    <cellStyle name="Standaard 2 6 7 4 3" xfId="27489"/>
    <cellStyle name="Standaard 2 6 7 5" xfId="27490"/>
    <cellStyle name="Standaard 2 6 7 5 2" xfId="27491"/>
    <cellStyle name="Standaard 2 6 7 6" xfId="27492"/>
    <cellStyle name="Standaard 2 6 8" xfId="27493"/>
    <cellStyle name="Standaard 2 6 8 2" xfId="27494"/>
    <cellStyle name="Standaard 2 6 8 2 2" xfId="27495"/>
    <cellStyle name="Standaard 2 6 8 2 2 2" xfId="27496"/>
    <cellStyle name="Standaard 2 6 8 2 2 2 2" xfId="27497"/>
    <cellStyle name="Standaard 2 6 8 2 2 3" xfId="27498"/>
    <cellStyle name="Standaard 2 6 8 2 3" xfId="27499"/>
    <cellStyle name="Standaard 2 6 8 2 3 2" xfId="27500"/>
    <cellStyle name="Standaard 2 6 8 2 4" xfId="27501"/>
    <cellStyle name="Standaard 2 6 8 3" xfId="27502"/>
    <cellStyle name="Standaard 2 6 8 3 2" xfId="27503"/>
    <cellStyle name="Standaard 2 6 8 3 2 2" xfId="27504"/>
    <cellStyle name="Standaard 2 6 8 3 3" xfId="27505"/>
    <cellStyle name="Standaard 2 6 8 4" xfId="27506"/>
    <cellStyle name="Standaard 2 6 8 4 2" xfId="27507"/>
    <cellStyle name="Standaard 2 6 8 5" xfId="27508"/>
    <cellStyle name="Standaard 2 6 9" xfId="27509"/>
    <cellStyle name="Standaard 2 6 9 2" xfId="27510"/>
    <cellStyle name="Standaard 2 6 9 2 2" xfId="27511"/>
    <cellStyle name="Standaard 2 6 9 2 2 2" xfId="27512"/>
    <cellStyle name="Standaard 2 6 9 2 3" xfId="27513"/>
    <cellStyle name="Standaard 2 6 9 3" xfId="27514"/>
    <cellStyle name="Standaard 2 6 9 3 2" xfId="27515"/>
    <cellStyle name="Standaard 2 6 9 4" xfId="27516"/>
    <cellStyle name="Standaard 2 7" xfId="27517"/>
    <cellStyle name="Standaard 2 7 10" xfId="27518"/>
    <cellStyle name="Standaard 2 7 2" xfId="27519"/>
    <cellStyle name="Standaard 2 7 2 2" xfId="27520"/>
    <cellStyle name="Standaard 2 7 2 2 2" xfId="27521"/>
    <cellStyle name="Standaard 2 7 2 2 2 2" xfId="27522"/>
    <cellStyle name="Standaard 2 7 2 2 2 2 2" xfId="27523"/>
    <cellStyle name="Standaard 2 7 2 2 2 2 2 2" xfId="27524"/>
    <cellStyle name="Standaard 2 7 2 2 2 2 2 2 2" xfId="27525"/>
    <cellStyle name="Standaard 2 7 2 2 2 2 2 2 2 2" xfId="27526"/>
    <cellStyle name="Standaard 2 7 2 2 2 2 2 2 3" xfId="27527"/>
    <cellStyle name="Standaard 2 7 2 2 2 2 2 3" xfId="27528"/>
    <cellStyle name="Standaard 2 7 2 2 2 2 2 3 2" xfId="27529"/>
    <cellStyle name="Standaard 2 7 2 2 2 2 2 4" xfId="27530"/>
    <cellStyle name="Standaard 2 7 2 2 2 2 3" xfId="27531"/>
    <cellStyle name="Standaard 2 7 2 2 2 2 3 2" xfId="27532"/>
    <cellStyle name="Standaard 2 7 2 2 2 2 3 2 2" xfId="27533"/>
    <cellStyle name="Standaard 2 7 2 2 2 2 3 3" xfId="27534"/>
    <cellStyle name="Standaard 2 7 2 2 2 2 4" xfId="27535"/>
    <cellStyle name="Standaard 2 7 2 2 2 2 4 2" xfId="27536"/>
    <cellStyle name="Standaard 2 7 2 2 2 2 5" xfId="27537"/>
    <cellStyle name="Standaard 2 7 2 2 2 3" xfId="27538"/>
    <cellStyle name="Standaard 2 7 2 2 2 3 2" xfId="27539"/>
    <cellStyle name="Standaard 2 7 2 2 2 3 2 2" xfId="27540"/>
    <cellStyle name="Standaard 2 7 2 2 2 3 2 2 2" xfId="27541"/>
    <cellStyle name="Standaard 2 7 2 2 2 3 2 3" xfId="27542"/>
    <cellStyle name="Standaard 2 7 2 2 2 3 3" xfId="27543"/>
    <cellStyle name="Standaard 2 7 2 2 2 3 3 2" xfId="27544"/>
    <cellStyle name="Standaard 2 7 2 2 2 3 4" xfId="27545"/>
    <cellStyle name="Standaard 2 7 2 2 2 4" xfId="27546"/>
    <cellStyle name="Standaard 2 7 2 2 2 4 2" xfId="27547"/>
    <cellStyle name="Standaard 2 7 2 2 2 4 2 2" xfId="27548"/>
    <cellStyle name="Standaard 2 7 2 2 2 4 3" xfId="27549"/>
    <cellStyle name="Standaard 2 7 2 2 2 5" xfId="27550"/>
    <cellStyle name="Standaard 2 7 2 2 2 5 2" xfId="27551"/>
    <cellStyle name="Standaard 2 7 2 2 2 6" xfId="27552"/>
    <cellStyle name="Standaard 2 7 2 2 3" xfId="27553"/>
    <cellStyle name="Standaard 2 7 2 2 3 2" xfId="27554"/>
    <cellStyle name="Standaard 2 7 2 2 3 2 2" xfId="27555"/>
    <cellStyle name="Standaard 2 7 2 2 3 2 2 2" xfId="27556"/>
    <cellStyle name="Standaard 2 7 2 2 3 2 2 2 2" xfId="27557"/>
    <cellStyle name="Standaard 2 7 2 2 3 2 2 3" xfId="27558"/>
    <cellStyle name="Standaard 2 7 2 2 3 2 3" xfId="27559"/>
    <cellStyle name="Standaard 2 7 2 2 3 2 3 2" xfId="27560"/>
    <cellStyle name="Standaard 2 7 2 2 3 2 4" xfId="27561"/>
    <cellStyle name="Standaard 2 7 2 2 3 3" xfId="27562"/>
    <cellStyle name="Standaard 2 7 2 2 3 3 2" xfId="27563"/>
    <cellStyle name="Standaard 2 7 2 2 3 3 2 2" xfId="27564"/>
    <cellStyle name="Standaard 2 7 2 2 3 3 3" xfId="27565"/>
    <cellStyle name="Standaard 2 7 2 2 3 4" xfId="27566"/>
    <cellStyle name="Standaard 2 7 2 2 3 4 2" xfId="27567"/>
    <cellStyle name="Standaard 2 7 2 2 3 5" xfId="27568"/>
    <cellStyle name="Standaard 2 7 2 2 4" xfId="27569"/>
    <cellStyle name="Standaard 2 7 2 2 4 2" xfId="27570"/>
    <cellStyle name="Standaard 2 7 2 2 4 2 2" xfId="27571"/>
    <cellStyle name="Standaard 2 7 2 2 4 2 2 2" xfId="27572"/>
    <cellStyle name="Standaard 2 7 2 2 4 2 3" xfId="27573"/>
    <cellStyle name="Standaard 2 7 2 2 4 3" xfId="27574"/>
    <cellStyle name="Standaard 2 7 2 2 4 3 2" xfId="27575"/>
    <cellStyle name="Standaard 2 7 2 2 4 4" xfId="27576"/>
    <cellStyle name="Standaard 2 7 2 2 5" xfId="27577"/>
    <cellStyle name="Standaard 2 7 2 2 5 2" xfId="27578"/>
    <cellStyle name="Standaard 2 7 2 2 5 2 2" xfId="27579"/>
    <cellStyle name="Standaard 2 7 2 2 5 3" xfId="27580"/>
    <cellStyle name="Standaard 2 7 2 2 6" xfId="27581"/>
    <cellStyle name="Standaard 2 7 2 2 6 2" xfId="27582"/>
    <cellStyle name="Standaard 2 7 2 2 7" xfId="27583"/>
    <cellStyle name="Standaard 2 7 2 3" xfId="27584"/>
    <cellStyle name="Standaard 2 7 2 3 2" xfId="27585"/>
    <cellStyle name="Standaard 2 7 2 3 2 2" xfId="27586"/>
    <cellStyle name="Standaard 2 7 2 3 2 2 2" xfId="27587"/>
    <cellStyle name="Standaard 2 7 2 3 2 2 2 2" xfId="27588"/>
    <cellStyle name="Standaard 2 7 2 3 2 2 2 2 2" xfId="27589"/>
    <cellStyle name="Standaard 2 7 2 3 2 2 2 3" xfId="27590"/>
    <cellStyle name="Standaard 2 7 2 3 2 2 3" xfId="27591"/>
    <cellStyle name="Standaard 2 7 2 3 2 2 3 2" xfId="27592"/>
    <cellStyle name="Standaard 2 7 2 3 2 2 4" xfId="27593"/>
    <cellStyle name="Standaard 2 7 2 3 2 3" xfId="27594"/>
    <cellStyle name="Standaard 2 7 2 3 2 3 2" xfId="27595"/>
    <cellStyle name="Standaard 2 7 2 3 2 3 2 2" xfId="27596"/>
    <cellStyle name="Standaard 2 7 2 3 2 3 3" xfId="27597"/>
    <cellStyle name="Standaard 2 7 2 3 2 4" xfId="27598"/>
    <cellStyle name="Standaard 2 7 2 3 2 4 2" xfId="27599"/>
    <cellStyle name="Standaard 2 7 2 3 2 5" xfId="27600"/>
    <cellStyle name="Standaard 2 7 2 3 3" xfId="27601"/>
    <cellStyle name="Standaard 2 7 2 3 3 2" xfId="27602"/>
    <cellStyle name="Standaard 2 7 2 3 3 2 2" xfId="27603"/>
    <cellStyle name="Standaard 2 7 2 3 3 2 2 2" xfId="27604"/>
    <cellStyle name="Standaard 2 7 2 3 3 2 3" xfId="27605"/>
    <cellStyle name="Standaard 2 7 2 3 3 3" xfId="27606"/>
    <cellStyle name="Standaard 2 7 2 3 3 3 2" xfId="27607"/>
    <cellStyle name="Standaard 2 7 2 3 3 4" xfId="27608"/>
    <cellStyle name="Standaard 2 7 2 3 4" xfId="27609"/>
    <cellStyle name="Standaard 2 7 2 3 4 2" xfId="27610"/>
    <cellStyle name="Standaard 2 7 2 3 4 2 2" xfId="27611"/>
    <cellStyle name="Standaard 2 7 2 3 4 3" xfId="27612"/>
    <cellStyle name="Standaard 2 7 2 3 5" xfId="27613"/>
    <cellStyle name="Standaard 2 7 2 3 5 2" xfId="27614"/>
    <cellStyle name="Standaard 2 7 2 3 6" xfId="27615"/>
    <cellStyle name="Standaard 2 7 2 4" xfId="27616"/>
    <cellStyle name="Standaard 2 7 2 4 2" xfId="27617"/>
    <cellStyle name="Standaard 2 7 2 4 2 2" xfId="27618"/>
    <cellStyle name="Standaard 2 7 2 4 2 2 2" xfId="27619"/>
    <cellStyle name="Standaard 2 7 2 4 2 2 2 2" xfId="27620"/>
    <cellStyle name="Standaard 2 7 2 4 2 2 3" xfId="27621"/>
    <cellStyle name="Standaard 2 7 2 4 2 3" xfId="27622"/>
    <cellStyle name="Standaard 2 7 2 4 2 3 2" xfId="27623"/>
    <cellStyle name="Standaard 2 7 2 4 2 4" xfId="27624"/>
    <cellStyle name="Standaard 2 7 2 4 3" xfId="27625"/>
    <cellStyle name="Standaard 2 7 2 4 3 2" xfId="27626"/>
    <cellStyle name="Standaard 2 7 2 4 3 2 2" xfId="27627"/>
    <cellStyle name="Standaard 2 7 2 4 3 3" xfId="27628"/>
    <cellStyle name="Standaard 2 7 2 4 4" xfId="27629"/>
    <cellStyle name="Standaard 2 7 2 4 4 2" xfId="27630"/>
    <cellStyle name="Standaard 2 7 2 4 5" xfId="27631"/>
    <cellStyle name="Standaard 2 7 2 5" xfId="27632"/>
    <cellStyle name="Standaard 2 7 2 5 2" xfId="27633"/>
    <cellStyle name="Standaard 2 7 2 5 2 2" xfId="27634"/>
    <cellStyle name="Standaard 2 7 2 5 2 2 2" xfId="27635"/>
    <cellStyle name="Standaard 2 7 2 5 2 3" xfId="27636"/>
    <cellStyle name="Standaard 2 7 2 5 3" xfId="27637"/>
    <cellStyle name="Standaard 2 7 2 5 3 2" xfId="27638"/>
    <cellStyle name="Standaard 2 7 2 5 4" xfId="27639"/>
    <cellStyle name="Standaard 2 7 2 6" xfId="27640"/>
    <cellStyle name="Standaard 2 7 2 6 2" xfId="27641"/>
    <cellStyle name="Standaard 2 7 2 6 2 2" xfId="27642"/>
    <cellStyle name="Standaard 2 7 2 6 3" xfId="27643"/>
    <cellStyle name="Standaard 2 7 2 7" xfId="27644"/>
    <cellStyle name="Standaard 2 7 2 7 2" xfId="27645"/>
    <cellStyle name="Standaard 2 7 2 8" xfId="27646"/>
    <cellStyle name="Standaard 2 7 3" xfId="27647"/>
    <cellStyle name="Standaard 2 7 3 2" xfId="27648"/>
    <cellStyle name="Standaard 2 7 3 2 2" xfId="27649"/>
    <cellStyle name="Standaard 2 7 3 2 2 2" xfId="27650"/>
    <cellStyle name="Standaard 2 7 3 2 2 2 2" xfId="27651"/>
    <cellStyle name="Standaard 2 7 3 2 2 2 2 2" xfId="27652"/>
    <cellStyle name="Standaard 2 7 3 2 2 2 2 2 2" xfId="27653"/>
    <cellStyle name="Standaard 2 7 3 2 2 2 2 2 2 2" xfId="27654"/>
    <cellStyle name="Standaard 2 7 3 2 2 2 2 2 3" xfId="27655"/>
    <cellStyle name="Standaard 2 7 3 2 2 2 2 3" xfId="27656"/>
    <cellStyle name="Standaard 2 7 3 2 2 2 2 3 2" xfId="27657"/>
    <cellStyle name="Standaard 2 7 3 2 2 2 2 4" xfId="27658"/>
    <cellStyle name="Standaard 2 7 3 2 2 2 3" xfId="27659"/>
    <cellStyle name="Standaard 2 7 3 2 2 2 3 2" xfId="27660"/>
    <cellStyle name="Standaard 2 7 3 2 2 2 3 2 2" xfId="27661"/>
    <cellStyle name="Standaard 2 7 3 2 2 2 3 3" xfId="27662"/>
    <cellStyle name="Standaard 2 7 3 2 2 2 4" xfId="27663"/>
    <cellStyle name="Standaard 2 7 3 2 2 2 4 2" xfId="27664"/>
    <cellStyle name="Standaard 2 7 3 2 2 2 5" xfId="27665"/>
    <cellStyle name="Standaard 2 7 3 2 2 3" xfId="27666"/>
    <cellStyle name="Standaard 2 7 3 2 2 3 2" xfId="27667"/>
    <cellStyle name="Standaard 2 7 3 2 2 3 2 2" xfId="27668"/>
    <cellStyle name="Standaard 2 7 3 2 2 3 2 2 2" xfId="27669"/>
    <cellStyle name="Standaard 2 7 3 2 2 3 2 3" xfId="27670"/>
    <cellStyle name="Standaard 2 7 3 2 2 3 3" xfId="27671"/>
    <cellStyle name="Standaard 2 7 3 2 2 3 3 2" xfId="27672"/>
    <cellStyle name="Standaard 2 7 3 2 2 3 4" xfId="27673"/>
    <cellStyle name="Standaard 2 7 3 2 2 4" xfId="27674"/>
    <cellStyle name="Standaard 2 7 3 2 2 4 2" xfId="27675"/>
    <cellStyle name="Standaard 2 7 3 2 2 4 2 2" xfId="27676"/>
    <cellStyle name="Standaard 2 7 3 2 2 4 3" xfId="27677"/>
    <cellStyle name="Standaard 2 7 3 2 2 5" xfId="27678"/>
    <cellStyle name="Standaard 2 7 3 2 2 5 2" xfId="27679"/>
    <cellStyle name="Standaard 2 7 3 2 2 6" xfId="27680"/>
    <cellStyle name="Standaard 2 7 3 2 3" xfId="27681"/>
    <cellStyle name="Standaard 2 7 3 2 3 2" xfId="27682"/>
    <cellStyle name="Standaard 2 7 3 2 3 2 2" xfId="27683"/>
    <cellStyle name="Standaard 2 7 3 2 3 2 2 2" xfId="27684"/>
    <cellStyle name="Standaard 2 7 3 2 3 2 2 2 2" xfId="27685"/>
    <cellStyle name="Standaard 2 7 3 2 3 2 2 3" xfId="27686"/>
    <cellStyle name="Standaard 2 7 3 2 3 2 3" xfId="27687"/>
    <cellStyle name="Standaard 2 7 3 2 3 2 3 2" xfId="27688"/>
    <cellStyle name="Standaard 2 7 3 2 3 2 4" xfId="27689"/>
    <cellStyle name="Standaard 2 7 3 2 3 3" xfId="27690"/>
    <cellStyle name="Standaard 2 7 3 2 3 3 2" xfId="27691"/>
    <cellStyle name="Standaard 2 7 3 2 3 3 2 2" xfId="27692"/>
    <cellStyle name="Standaard 2 7 3 2 3 3 3" xfId="27693"/>
    <cellStyle name="Standaard 2 7 3 2 3 4" xfId="27694"/>
    <cellStyle name="Standaard 2 7 3 2 3 4 2" xfId="27695"/>
    <cellStyle name="Standaard 2 7 3 2 3 5" xfId="27696"/>
    <cellStyle name="Standaard 2 7 3 2 4" xfId="27697"/>
    <cellStyle name="Standaard 2 7 3 2 4 2" xfId="27698"/>
    <cellStyle name="Standaard 2 7 3 2 4 2 2" xfId="27699"/>
    <cellStyle name="Standaard 2 7 3 2 4 2 2 2" xfId="27700"/>
    <cellStyle name="Standaard 2 7 3 2 4 2 3" xfId="27701"/>
    <cellStyle name="Standaard 2 7 3 2 4 3" xfId="27702"/>
    <cellStyle name="Standaard 2 7 3 2 4 3 2" xfId="27703"/>
    <cellStyle name="Standaard 2 7 3 2 4 4" xfId="27704"/>
    <cellStyle name="Standaard 2 7 3 2 5" xfId="27705"/>
    <cellStyle name="Standaard 2 7 3 2 5 2" xfId="27706"/>
    <cellStyle name="Standaard 2 7 3 2 5 2 2" xfId="27707"/>
    <cellStyle name="Standaard 2 7 3 2 5 3" xfId="27708"/>
    <cellStyle name="Standaard 2 7 3 2 6" xfId="27709"/>
    <cellStyle name="Standaard 2 7 3 2 6 2" xfId="27710"/>
    <cellStyle name="Standaard 2 7 3 2 7" xfId="27711"/>
    <cellStyle name="Standaard 2 7 3 3" xfId="27712"/>
    <cellStyle name="Standaard 2 7 3 3 2" xfId="27713"/>
    <cellStyle name="Standaard 2 7 3 3 2 2" xfId="27714"/>
    <cellStyle name="Standaard 2 7 3 3 2 2 2" xfId="27715"/>
    <cellStyle name="Standaard 2 7 3 3 2 2 2 2" xfId="27716"/>
    <cellStyle name="Standaard 2 7 3 3 2 2 2 2 2" xfId="27717"/>
    <cellStyle name="Standaard 2 7 3 3 2 2 2 3" xfId="27718"/>
    <cellStyle name="Standaard 2 7 3 3 2 2 3" xfId="27719"/>
    <cellStyle name="Standaard 2 7 3 3 2 2 3 2" xfId="27720"/>
    <cellStyle name="Standaard 2 7 3 3 2 2 4" xfId="27721"/>
    <cellStyle name="Standaard 2 7 3 3 2 3" xfId="27722"/>
    <cellStyle name="Standaard 2 7 3 3 2 3 2" xfId="27723"/>
    <cellStyle name="Standaard 2 7 3 3 2 3 2 2" xfId="27724"/>
    <cellStyle name="Standaard 2 7 3 3 2 3 3" xfId="27725"/>
    <cellStyle name="Standaard 2 7 3 3 2 4" xfId="27726"/>
    <cellStyle name="Standaard 2 7 3 3 2 4 2" xfId="27727"/>
    <cellStyle name="Standaard 2 7 3 3 2 5" xfId="27728"/>
    <cellStyle name="Standaard 2 7 3 3 3" xfId="27729"/>
    <cellStyle name="Standaard 2 7 3 3 3 2" xfId="27730"/>
    <cellStyle name="Standaard 2 7 3 3 3 2 2" xfId="27731"/>
    <cellStyle name="Standaard 2 7 3 3 3 2 2 2" xfId="27732"/>
    <cellStyle name="Standaard 2 7 3 3 3 2 3" xfId="27733"/>
    <cellStyle name="Standaard 2 7 3 3 3 3" xfId="27734"/>
    <cellStyle name="Standaard 2 7 3 3 3 3 2" xfId="27735"/>
    <cellStyle name="Standaard 2 7 3 3 3 4" xfId="27736"/>
    <cellStyle name="Standaard 2 7 3 3 4" xfId="27737"/>
    <cellStyle name="Standaard 2 7 3 3 4 2" xfId="27738"/>
    <cellStyle name="Standaard 2 7 3 3 4 2 2" xfId="27739"/>
    <cellStyle name="Standaard 2 7 3 3 4 3" xfId="27740"/>
    <cellStyle name="Standaard 2 7 3 3 5" xfId="27741"/>
    <cellStyle name="Standaard 2 7 3 3 5 2" xfId="27742"/>
    <cellStyle name="Standaard 2 7 3 3 6" xfId="27743"/>
    <cellStyle name="Standaard 2 7 3 4" xfId="27744"/>
    <cellStyle name="Standaard 2 7 3 4 2" xfId="27745"/>
    <cellStyle name="Standaard 2 7 3 4 2 2" xfId="27746"/>
    <cellStyle name="Standaard 2 7 3 4 2 2 2" xfId="27747"/>
    <cellStyle name="Standaard 2 7 3 4 2 2 2 2" xfId="27748"/>
    <cellStyle name="Standaard 2 7 3 4 2 2 3" xfId="27749"/>
    <cellStyle name="Standaard 2 7 3 4 2 3" xfId="27750"/>
    <cellStyle name="Standaard 2 7 3 4 2 3 2" xfId="27751"/>
    <cellStyle name="Standaard 2 7 3 4 2 4" xfId="27752"/>
    <cellStyle name="Standaard 2 7 3 4 3" xfId="27753"/>
    <cellStyle name="Standaard 2 7 3 4 3 2" xfId="27754"/>
    <cellStyle name="Standaard 2 7 3 4 3 2 2" xfId="27755"/>
    <cellStyle name="Standaard 2 7 3 4 3 3" xfId="27756"/>
    <cellStyle name="Standaard 2 7 3 4 4" xfId="27757"/>
    <cellStyle name="Standaard 2 7 3 4 4 2" xfId="27758"/>
    <cellStyle name="Standaard 2 7 3 4 5" xfId="27759"/>
    <cellStyle name="Standaard 2 7 3 5" xfId="27760"/>
    <cellStyle name="Standaard 2 7 3 5 2" xfId="27761"/>
    <cellStyle name="Standaard 2 7 3 5 2 2" xfId="27762"/>
    <cellStyle name="Standaard 2 7 3 5 2 2 2" xfId="27763"/>
    <cellStyle name="Standaard 2 7 3 5 2 3" xfId="27764"/>
    <cellStyle name="Standaard 2 7 3 5 3" xfId="27765"/>
    <cellStyle name="Standaard 2 7 3 5 3 2" xfId="27766"/>
    <cellStyle name="Standaard 2 7 3 5 4" xfId="27767"/>
    <cellStyle name="Standaard 2 7 3 6" xfId="27768"/>
    <cellStyle name="Standaard 2 7 3 6 2" xfId="27769"/>
    <cellStyle name="Standaard 2 7 3 6 2 2" xfId="27770"/>
    <cellStyle name="Standaard 2 7 3 6 3" xfId="27771"/>
    <cellStyle name="Standaard 2 7 3 7" xfId="27772"/>
    <cellStyle name="Standaard 2 7 3 7 2" xfId="27773"/>
    <cellStyle name="Standaard 2 7 3 8" xfId="27774"/>
    <cellStyle name="Standaard 2 7 4" xfId="27775"/>
    <cellStyle name="Standaard 2 7 4 2" xfId="27776"/>
    <cellStyle name="Standaard 2 7 4 2 2" xfId="27777"/>
    <cellStyle name="Standaard 2 7 4 2 2 2" xfId="27778"/>
    <cellStyle name="Standaard 2 7 4 2 2 2 2" xfId="27779"/>
    <cellStyle name="Standaard 2 7 4 2 2 2 2 2" xfId="27780"/>
    <cellStyle name="Standaard 2 7 4 2 2 2 2 2 2" xfId="27781"/>
    <cellStyle name="Standaard 2 7 4 2 2 2 2 3" xfId="27782"/>
    <cellStyle name="Standaard 2 7 4 2 2 2 3" xfId="27783"/>
    <cellStyle name="Standaard 2 7 4 2 2 2 3 2" xfId="27784"/>
    <cellStyle name="Standaard 2 7 4 2 2 2 4" xfId="27785"/>
    <cellStyle name="Standaard 2 7 4 2 2 3" xfId="27786"/>
    <cellStyle name="Standaard 2 7 4 2 2 3 2" xfId="27787"/>
    <cellStyle name="Standaard 2 7 4 2 2 3 2 2" xfId="27788"/>
    <cellStyle name="Standaard 2 7 4 2 2 3 3" xfId="27789"/>
    <cellStyle name="Standaard 2 7 4 2 2 4" xfId="27790"/>
    <cellStyle name="Standaard 2 7 4 2 2 4 2" xfId="27791"/>
    <cellStyle name="Standaard 2 7 4 2 2 5" xfId="27792"/>
    <cellStyle name="Standaard 2 7 4 2 3" xfId="27793"/>
    <cellStyle name="Standaard 2 7 4 2 3 2" xfId="27794"/>
    <cellStyle name="Standaard 2 7 4 2 3 2 2" xfId="27795"/>
    <cellStyle name="Standaard 2 7 4 2 3 2 2 2" xfId="27796"/>
    <cellStyle name="Standaard 2 7 4 2 3 2 3" xfId="27797"/>
    <cellStyle name="Standaard 2 7 4 2 3 3" xfId="27798"/>
    <cellStyle name="Standaard 2 7 4 2 3 3 2" xfId="27799"/>
    <cellStyle name="Standaard 2 7 4 2 3 4" xfId="27800"/>
    <cellStyle name="Standaard 2 7 4 2 4" xfId="27801"/>
    <cellStyle name="Standaard 2 7 4 2 4 2" xfId="27802"/>
    <cellStyle name="Standaard 2 7 4 2 4 2 2" xfId="27803"/>
    <cellStyle name="Standaard 2 7 4 2 4 3" xfId="27804"/>
    <cellStyle name="Standaard 2 7 4 2 5" xfId="27805"/>
    <cellStyle name="Standaard 2 7 4 2 5 2" xfId="27806"/>
    <cellStyle name="Standaard 2 7 4 2 6" xfId="27807"/>
    <cellStyle name="Standaard 2 7 4 3" xfId="27808"/>
    <cellStyle name="Standaard 2 7 4 3 2" xfId="27809"/>
    <cellStyle name="Standaard 2 7 4 3 2 2" xfId="27810"/>
    <cellStyle name="Standaard 2 7 4 3 2 2 2" xfId="27811"/>
    <cellStyle name="Standaard 2 7 4 3 2 2 2 2" xfId="27812"/>
    <cellStyle name="Standaard 2 7 4 3 2 2 3" xfId="27813"/>
    <cellStyle name="Standaard 2 7 4 3 2 3" xfId="27814"/>
    <cellStyle name="Standaard 2 7 4 3 2 3 2" xfId="27815"/>
    <cellStyle name="Standaard 2 7 4 3 2 4" xfId="27816"/>
    <cellStyle name="Standaard 2 7 4 3 3" xfId="27817"/>
    <cellStyle name="Standaard 2 7 4 3 3 2" xfId="27818"/>
    <cellStyle name="Standaard 2 7 4 3 3 2 2" xfId="27819"/>
    <cellStyle name="Standaard 2 7 4 3 3 3" xfId="27820"/>
    <cellStyle name="Standaard 2 7 4 3 4" xfId="27821"/>
    <cellStyle name="Standaard 2 7 4 3 4 2" xfId="27822"/>
    <cellStyle name="Standaard 2 7 4 3 5" xfId="27823"/>
    <cellStyle name="Standaard 2 7 4 4" xfId="27824"/>
    <cellStyle name="Standaard 2 7 4 4 2" xfId="27825"/>
    <cellStyle name="Standaard 2 7 4 4 2 2" xfId="27826"/>
    <cellStyle name="Standaard 2 7 4 4 2 2 2" xfId="27827"/>
    <cellStyle name="Standaard 2 7 4 4 2 3" xfId="27828"/>
    <cellStyle name="Standaard 2 7 4 4 3" xfId="27829"/>
    <cellStyle name="Standaard 2 7 4 4 3 2" xfId="27830"/>
    <cellStyle name="Standaard 2 7 4 4 4" xfId="27831"/>
    <cellStyle name="Standaard 2 7 4 5" xfId="27832"/>
    <cellStyle name="Standaard 2 7 4 5 2" xfId="27833"/>
    <cellStyle name="Standaard 2 7 4 5 2 2" xfId="27834"/>
    <cellStyle name="Standaard 2 7 4 5 3" xfId="27835"/>
    <cellStyle name="Standaard 2 7 4 6" xfId="27836"/>
    <cellStyle name="Standaard 2 7 4 6 2" xfId="27837"/>
    <cellStyle name="Standaard 2 7 4 7" xfId="27838"/>
    <cellStyle name="Standaard 2 7 5" xfId="27839"/>
    <cellStyle name="Standaard 2 7 5 2" xfId="27840"/>
    <cellStyle name="Standaard 2 7 5 2 2" xfId="27841"/>
    <cellStyle name="Standaard 2 7 5 2 2 2" xfId="27842"/>
    <cellStyle name="Standaard 2 7 5 2 2 2 2" xfId="27843"/>
    <cellStyle name="Standaard 2 7 5 2 2 2 2 2" xfId="27844"/>
    <cellStyle name="Standaard 2 7 5 2 2 2 3" xfId="27845"/>
    <cellStyle name="Standaard 2 7 5 2 2 3" xfId="27846"/>
    <cellStyle name="Standaard 2 7 5 2 2 3 2" xfId="27847"/>
    <cellStyle name="Standaard 2 7 5 2 2 4" xfId="27848"/>
    <cellStyle name="Standaard 2 7 5 2 3" xfId="27849"/>
    <cellStyle name="Standaard 2 7 5 2 3 2" xfId="27850"/>
    <cellStyle name="Standaard 2 7 5 2 3 2 2" xfId="27851"/>
    <cellStyle name="Standaard 2 7 5 2 3 3" xfId="27852"/>
    <cellStyle name="Standaard 2 7 5 2 4" xfId="27853"/>
    <cellStyle name="Standaard 2 7 5 2 4 2" xfId="27854"/>
    <cellStyle name="Standaard 2 7 5 2 5" xfId="27855"/>
    <cellStyle name="Standaard 2 7 5 3" xfId="27856"/>
    <cellStyle name="Standaard 2 7 5 3 2" xfId="27857"/>
    <cellStyle name="Standaard 2 7 5 3 2 2" xfId="27858"/>
    <cellStyle name="Standaard 2 7 5 3 2 2 2" xfId="27859"/>
    <cellStyle name="Standaard 2 7 5 3 2 3" xfId="27860"/>
    <cellStyle name="Standaard 2 7 5 3 3" xfId="27861"/>
    <cellStyle name="Standaard 2 7 5 3 3 2" xfId="27862"/>
    <cellStyle name="Standaard 2 7 5 3 4" xfId="27863"/>
    <cellStyle name="Standaard 2 7 5 4" xfId="27864"/>
    <cellStyle name="Standaard 2 7 5 4 2" xfId="27865"/>
    <cellStyle name="Standaard 2 7 5 4 2 2" xfId="27866"/>
    <cellStyle name="Standaard 2 7 5 4 3" xfId="27867"/>
    <cellStyle name="Standaard 2 7 5 5" xfId="27868"/>
    <cellStyle name="Standaard 2 7 5 5 2" xfId="27869"/>
    <cellStyle name="Standaard 2 7 5 6" xfId="27870"/>
    <cellStyle name="Standaard 2 7 6" xfId="27871"/>
    <cellStyle name="Standaard 2 7 6 2" xfId="27872"/>
    <cellStyle name="Standaard 2 7 6 2 2" xfId="27873"/>
    <cellStyle name="Standaard 2 7 6 2 2 2" xfId="27874"/>
    <cellStyle name="Standaard 2 7 6 2 2 2 2" xfId="27875"/>
    <cellStyle name="Standaard 2 7 6 2 2 3" xfId="27876"/>
    <cellStyle name="Standaard 2 7 6 2 3" xfId="27877"/>
    <cellStyle name="Standaard 2 7 6 2 3 2" xfId="27878"/>
    <cellStyle name="Standaard 2 7 6 2 4" xfId="27879"/>
    <cellStyle name="Standaard 2 7 6 3" xfId="27880"/>
    <cellStyle name="Standaard 2 7 6 3 2" xfId="27881"/>
    <cellStyle name="Standaard 2 7 6 3 2 2" xfId="27882"/>
    <cellStyle name="Standaard 2 7 6 3 3" xfId="27883"/>
    <cellStyle name="Standaard 2 7 6 4" xfId="27884"/>
    <cellStyle name="Standaard 2 7 6 4 2" xfId="27885"/>
    <cellStyle name="Standaard 2 7 6 5" xfId="27886"/>
    <cellStyle name="Standaard 2 7 7" xfId="27887"/>
    <cellStyle name="Standaard 2 7 7 2" xfId="27888"/>
    <cellStyle name="Standaard 2 7 7 2 2" xfId="27889"/>
    <cellStyle name="Standaard 2 7 7 2 2 2" xfId="27890"/>
    <cellStyle name="Standaard 2 7 7 2 3" xfId="27891"/>
    <cellStyle name="Standaard 2 7 7 3" xfId="27892"/>
    <cellStyle name="Standaard 2 7 7 3 2" xfId="27893"/>
    <cellStyle name="Standaard 2 7 7 4" xfId="27894"/>
    <cellStyle name="Standaard 2 7 8" xfId="27895"/>
    <cellStyle name="Standaard 2 7 8 2" xfId="27896"/>
    <cellStyle name="Standaard 2 7 8 2 2" xfId="27897"/>
    <cellStyle name="Standaard 2 7 8 3" xfId="27898"/>
    <cellStyle name="Standaard 2 7 9" xfId="27899"/>
    <cellStyle name="Standaard 2 7 9 2" xfId="27900"/>
    <cellStyle name="Standaard 2 8" xfId="27901"/>
    <cellStyle name="Standaard 2 8 10" xfId="27902"/>
    <cellStyle name="Standaard 2 8 2" xfId="27903"/>
    <cellStyle name="Standaard 2 8 2 2" xfId="27904"/>
    <cellStyle name="Standaard 2 8 2 2 2" xfId="27905"/>
    <cellStyle name="Standaard 2 8 2 2 2 2" xfId="27906"/>
    <cellStyle name="Standaard 2 8 2 2 2 2 2" xfId="27907"/>
    <cellStyle name="Standaard 2 8 2 2 2 2 2 2" xfId="27908"/>
    <cellStyle name="Standaard 2 8 2 2 2 2 2 2 2" xfId="27909"/>
    <cellStyle name="Standaard 2 8 2 2 2 2 2 2 2 2" xfId="27910"/>
    <cellStyle name="Standaard 2 8 2 2 2 2 2 2 3" xfId="27911"/>
    <cellStyle name="Standaard 2 8 2 2 2 2 2 3" xfId="27912"/>
    <cellStyle name="Standaard 2 8 2 2 2 2 2 3 2" xfId="27913"/>
    <cellStyle name="Standaard 2 8 2 2 2 2 2 4" xfId="27914"/>
    <cellStyle name="Standaard 2 8 2 2 2 2 3" xfId="27915"/>
    <cellStyle name="Standaard 2 8 2 2 2 2 3 2" xfId="27916"/>
    <cellStyle name="Standaard 2 8 2 2 2 2 3 2 2" xfId="27917"/>
    <cellStyle name="Standaard 2 8 2 2 2 2 3 3" xfId="27918"/>
    <cellStyle name="Standaard 2 8 2 2 2 2 4" xfId="27919"/>
    <cellStyle name="Standaard 2 8 2 2 2 2 4 2" xfId="27920"/>
    <cellStyle name="Standaard 2 8 2 2 2 2 5" xfId="27921"/>
    <cellStyle name="Standaard 2 8 2 2 2 3" xfId="27922"/>
    <cellStyle name="Standaard 2 8 2 2 2 3 2" xfId="27923"/>
    <cellStyle name="Standaard 2 8 2 2 2 3 2 2" xfId="27924"/>
    <cellStyle name="Standaard 2 8 2 2 2 3 2 2 2" xfId="27925"/>
    <cellStyle name="Standaard 2 8 2 2 2 3 2 3" xfId="27926"/>
    <cellStyle name="Standaard 2 8 2 2 2 3 3" xfId="27927"/>
    <cellStyle name="Standaard 2 8 2 2 2 3 3 2" xfId="27928"/>
    <cellStyle name="Standaard 2 8 2 2 2 3 4" xfId="27929"/>
    <cellStyle name="Standaard 2 8 2 2 2 4" xfId="27930"/>
    <cellStyle name="Standaard 2 8 2 2 2 4 2" xfId="27931"/>
    <cellStyle name="Standaard 2 8 2 2 2 4 2 2" xfId="27932"/>
    <cellStyle name="Standaard 2 8 2 2 2 4 3" xfId="27933"/>
    <cellStyle name="Standaard 2 8 2 2 2 5" xfId="27934"/>
    <cellStyle name="Standaard 2 8 2 2 2 5 2" xfId="27935"/>
    <cellStyle name="Standaard 2 8 2 2 2 6" xfId="27936"/>
    <cellStyle name="Standaard 2 8 2 2 3" xfId="27937"/>
    <cellStyle name="Standaard 2 8 2 2 3 2" xfId="27938"/>
    <cellStyle name="Standaard 2 8 2 2 3 2 2" xfId="27939"/>
    <cellStyle name="Standaard 2 8 2 2 3 2 2 2" xfId="27940"/>
    <cellStyle name="Standaard 2 8 2 2 3 2 2 2 2" xfId="27941"/>
    <cellStyle name="Standaard 2 8 2 2 3 2 2 3" xfId="27942"/>
    <cellStyle name="Standaard 2 8 2 2 3 2 3" xfId="27943"/>
    <cellStyle name="Standaard 2 8 2 2 3 2 3 2" xfId="27944"/>
    <cellStyle name="Standaard 2 8 2 2 3 2 4" xfId="27945"/>
    <cellStyle name="Standaard 2 8 2 2 3 3" xfId="27946"/>
    <cellStyle name="Standaard 2 8 2 2 3 3 2" xfId="27947"/>
    <cellStyle name="Standaard 2 8 2 2 3 3 2 2" xfId="27948"/>
    <cellStyle name="Standaard 2 8 2 2 3 3 3" xfId="27949"/>
    <cellStyle name="Standaard 2 8 2 2 3 4" xfId="27950"/>
    <cellStyle name="Standaard 2 8 2 2 3 4 2" xfId="27951"/>
    <cellStyle name="Standaard 2 8 2 2 3 5" xfId="27952"/>
    <cellStyle name="Standaard 2 8 2 2 4" xfId="27953"/>
    <cellStyle name="Standaard 2 8 2 2 4 2" xfId="27954"/>
    <cellStyle name="Standaard 2 8 2 2 4 2 2" xfId="27955"/>
    <cellStyle name="Standaard 2 8 2 2 4 2 2 2" xfId="27956"/>
    <cellStyle name="Standaard 2 8 2 2 4 2 3" xfId="27957"/>
    <cellStyle name="Standaard 2 8 2 2 4 3" xfId="27958"/>
    <cellStyle name="Standaard 2 8 2 2 4 3 2" xfId="27959"/>
    <cellStyle name="Standaard 2 8 2 2 4 4" xfId="27960"/>
    <cellStyle name="Standaard 2 8 2 2 5" xfId="27961"/>
    <cellStyle name="Standaard 2 8 2 2 5 2" xfId="27962"/>
    <cellStyle name="Standaard 2 8 2 2 5 2 2" xfId="27963"/>
    <cellStyle name="Standaard 2 8 2 2 5 3" xfId="27964"/>
    <cellStyle name="Standaard 2 8 2 2 6" xfId="27965"/>
    <cellStyle name="Standaard 2 8 2 2 6 2" xfId="27966"/>
    <cellStyle name="Standaard 2 8 2 2 7" xfId="27967"/>
    <cellStyle name="Standaard 2 8 2 3" xfId="27968"/>
    <cellStyle name="Standaard 2 8 2 3 2" xfId="27969"/>
    <cellStyle name="Standaard 2 8 2 3 2 2" xfId="27970"/>
    <cellStyle name="Standaard 2 8 2 3 2 2 2" xfId="27971"/>
    <cellStyle name="Standaard 2 8 2 3 2 2 2 2" xfId="27972"/>
    <cellStyle name="Standaard 2 8 2 3 2 2 2 2 2" xfId="27973"/>
    <cellStyle name="Standaard 2 8 2 3 2 2 2 3" xfId="27974"/>
    <cellStyle name="Standaard 2 8 2 3 2 2 3" xfId="27975"/>
    <cellStyle name="Standaard 2 8 2 3 2 2 3 2" xfId="27976"/>
    <cellStyle name="Standaard 2 8 2 3 2 2 4" xfId="27977"/>
    <cellStyle name="Standaard 2 8 2 3 2 3" xfId="27978"/>
    <cellStyle name="Standaard 2 8 2 3 2 3 2" xfId="27979"/>
    <cellStyle name="Standaard 2 8 2 3 2 3 2 2" xfId="27980"/>
    <cellStyle name="Standaard 2 8 2 3 2 3 3" xfId="27981"/>
    <cellStyle name="Standaard 2 8 2 3 2 4" xfId="27982"/>
    <cellStyle name="Standaard 2 8 2 3 2 4 2" xfId="27983"/>
    <cellStyle name="Standaard 2 8 2 3 2 5" xfId="27984"/>
    <cellStyle name="Standaard 2 8 2 3 3" xfId="27985"/>
    <cellStyle name="Standaard 2 8 2 3 3 2" xfId="27986"/>
    <cellStyle name="Standaard 2 8 2 3 3 2 2" xfId="27987"/>
    <cellStyle name="Standaard 2 8 2 3 3 2 2 2" xfId="27988"/>
    <cellStyle name="Standaard 2 8 2 3 3 2 3" xfId="27989"/>
    <cellStyle name="Standaard 2 8 2 3 3 3" xfId="27990"/>
    <cellStyle name="Standaard 2 8 2 3 3 3 2" xfId="27991"/>
    <cellStyle name="Standaard 2 8 2 3 3 4" xfId="27992"/>
    <cellStyle name="Standaard 2 8 2 3 4" xfId="27993"/>
    <cellStyle name="Standaard 2 8 2 3 4 2" xfId="27994"/>
    <cellStyle name="Standaard 2 8 2 3 4 2 2" xfId="27995"/>
    <cellStyle name="Standaard 2 8 2 3 4 3" xfId="27996"/>
    <cellStyle name="Standaard 2 8 2 3 5" xfId="27997"/>
    <cellStyle name="Standaard 2 8 2 3 5 2" xfId="27998"/>
    <cellStyle name="Standaard 2 8 2 3 6" xfId="27999"/>
    <cellStyle name="Standaard 2 8 2 4" xfId="28000"/>
    <cellStyle name="Standaard 2 8 2 4 2" xfId="28001"/>
    <cellStyle name="Standaard 2 8 2 4 2 2" xfId="28002"/>
    <cellStyle name="Standaard 2 8 2 4 2 2 2" xfId="28003"/>
    <cellStyle name="Standaard 2 8 2 4 2 2 2 2" xfId="28004"/>
    <cellStyle name="Standaard 2 8 2 4 2 2 3" xfId="28005"/>
    <cellStyle name="Standaard 2 8 2 4 2 3" xfId="28006"/>
    <cellStyle name="Standaard 2 8 2 4 2 3 2" xfId="28007"/>
    <cellStyle name="Standaard 2 8 2 4 2 4" xfId="28008"/>
    <cellStyle name="Standaard 2 8 2 4 3" xfId="28009"/>
    <cellStyle name="Standaard 2 8 2 4 3 2" xfId="28010"/>
    <cellStyle name="Standaard 2 8 2 4 3 2 2" xfId="28011"/>
    <cellStyle name="Standaard 2 8 2 4 3 3" xfId="28012"/>
    <cellStyle name="Standaard 2 8 2 4 4" xfId="28013"/>
    <cellStyle name="Standaard 2 8 2 4 4 2" xfId="28014"/>
    <cellStyle name="Standaard 2 8 2 4 5" xfId="28015"/>
    <cellStyle name="Standaard 2 8 2 5" xfId="28016"/>
    <cellStyle name="Standaard 2 8 2 5 2" xfId="28017"/>
    <cellStyle name="Standaard 2 8 2 5 2 2" xfId="28018"/>
    <cellStyle name="Standaard 2 8 2 5 2 2 2" xfId="28019"/>
    <cellStyle name="Standaard 2 8 2 5 2 3" xfId="28020"/>
    <cellStyle name="Standaard 2 8 2 5 3" xfId="28021"/>
    <cellStyle name="Standaard 2 8 2 5 3 2" xfId="28022"/>
    <cellStyle name="Standaard 2 8 2 5 4" xfId="28023"/>
    <cellStyle name="Standaard 2 8 2 6" xfId="28024"/>
    <cellStyle name="Standaard 2 8 2 6 2" xfId="28025"/>
    <cellStyle name="Standaard 2 8 2 6 2 2" xfId="28026"/>
    <cellStyle name="Standaard 2 8 2 6 3" xfId="28027"/>
    <cellStyle name="Standaard 2 8 2 7" xfId="28028"/>
    <cellStyle name="Standaard 2 8 2 7 2" xfId="28029"/>
    <cellStyle name="Standaard 2 8 2 8" xfId="28030"/>
    <cellStyle name="Standaard 2 8 3" xfId="28031"/>
    <cellStyle name="Standaard 2 8 3 2" xfId="28032"/>
    <cellStyle name="Standaard 2 8 3 2 2" xfId="28033"/>
    <cellStyle name="Standaard 2 8 3 2 2 2" xfId="28034"/>
    <cellStyle name="Standaard 2 8 3 2 2 2 2" xfId="28035"/>
    <cellStyle name="Standaard 2 8 3 2 2 2 2 2" xfId="28036"/>
    <cellStyle name="Standaard 2 8 3 2 2 2 2 2 2" xfId="28037"/>
    <cellStyle name="Standaard 2 8 3 2 2 2 2 2 2 2" xfId="28038"/>
    <cellStyle name="Standaard 2 8 3 2 2 2 2 2 3" xfId="28039"/>
    <cellStyle name="Standaard 2 8 3 2 2 2 2 3" xfId="28040"/>
    <cellStyle name="Standaard 2 8 3 2 2 2 2 3 2" xfId="28041"/>
    <cellStyle name="Standaard 2 8 3 2 2 2 2 4" xfId="28042"/>
    <cellStyle name="Standaard 2 8 3 2 2 2 3" xfId="28043"/>
    <cellStyle name="Standaard 2 8 3 2 2 2 3 2" xfId="28044"/>
    <cellStyle name="Standaard 2 8 3 2 2 2 3 2 2" xfId="28045"/>
    <cellStyle name="Standaard 2 8 3 2 2 2 3 3" xfId="28046"/>
    <cellStyle name="Standaard 2 8 3 2 2 2 4" xfId="28047"/>
    <cellStyle name="Standaard 2 8 3 2 2 2 4 2" xfId="28048"/>
    <cellStyle name="Standaard 2 8 3 2 2 2 5" xfId="28049"/>
    <cellStyle name="Standaard 2 8 3 2 2 3" xfId="28050"/>
    <cellStyle name="Standaard 2 8 3 2 2 3 2" xfId="28051"/>
    <cellStyle name="Standaard 2 8 3 2 2 3 2 2" xfId="28052"/>
    <cellStyle name="Standaard 2 8 3 2 2 3 2 2 2" xfId="28053"/>
    <cellStyle name="Standaard 2 8 3 2 2 3 2 3" xfId="28054"/>
    <cellStyle name="Standaard 2 8 3 2 2 3 3" xfId="28055"/>
    <cellStyle name="Standaard 2 8 3 2 2 3 3 2" xfId="28056"/>
    <cellStyle name="Standaard 2 8 3 2 2 3 4" xfId="28057"/>
    <cellStyle name="Standaard 2 8 3 2 2 4" xfId="28058"/>
    <cellStyle name="Standaard 2 8 3 2 2 4 2" xfId="28059"/>
    <cellStyle name="Standaard 2 8 3 2 2 4 2 2" xfId="28060"/>
    <cellStyle name="Standaard 2 8 3 2 2 4 3" xfId="28061"/>
    <cellStyle name="Standaard 2 8 3 2 2 5" xfId="28062"/>
    <cellStyle name="Standaard 2 8 3 2 2 5 2" xfId="28063"/>
    <cellStyle name="Standaard 2 8 3 2 2 6" xfId="28064"/>
    <cellStyle name="Standaard 2 8 3 2 3" xfId="28065"/>
    <cellStyle name="Standaard 2 8 3 2 3 2" xfId="28066"/>
    <cellStyle name="Standaard 2 8 3 2 3 2 2" xfId="28067"/>
    <cellStyle name="Standaard 2 8 3 2 3 2 2 2" xfId="28068"/>
    <cellStyle name="Standaard 2 8 3 2 3 2 2 2 2" xfId="28069"/>
    <cellStyle name="Standaard 2 8 3 2 3 2 2 3" xfId="28070"/>
    <cellStyle name="Standaard 2 8 3 2 3 2 3" xfId="28071"/>
    <cellStyle name="Standaard 2 8 3 2 3 2 3 2" xfId="28072"/>
    <cellStyle name="Standaard 2 8 3 2 3 2 4" xfId="28073"/>
    <cellStyle name="Standaard 2 8 3 2 3 3" xfId="28074"/>
    <cellStyle name="Standaard 2 8 3 2 3 3 2" xfId="28075"/>
    <cellStyle name="Standaard 2 8 3 2 3 3 2 2" xfId="28076"/>
    <cellStyle name="Standaard 2 8 3 2 3 3 3" xfId="28077"/>
    <cellStyle name="Standaard 2 8 3 2 3 4" xfId="28078"/>
    <cellStyle name="Standaard 2 8 3 2 3 4 2" xfId="28079"/>
    <cellStyle name="Standaard 2 8 3 2 3 5" xfId="28080"/>
    <cellStyle name="Standaard 2 8 3 2 4" xfId="28081"/>
    <cellStyle name="Standaard 2 8 3 2 4 2" xfId="28082"/>
    <cellStyle name="Standaard 2 8 3 2 4 2 2" xfId="28083"/>
    <cellStyle name="Standaard 2 8 3 2 4 2 2 2" xfId="28084"/>
    <cellStyle name="Standaard 2 8 3 2 4 2 3" xfId="28085"/>
    <cellStyle name="Standaard 2 8 3 2 4 3" xfId="28086"/>
    <cellStyle name="Standaard 2 8 3 2 4 3 2" xfId="28087"/>
    <cellStyle name="Standaard 2 8 3 2 4 4" xfId="28088"/>
    <cellStyle name="Standaard 2 8 3 2 5" xfId="28089"/>
    <cellStyle name="Standaard 2 8 3 2 5 2" xfId="28090"/>
    <cellStyle name="Standaard 2 8 3 2 5 2 2" xfId="28091"/>
    <cellStyle name="Standaard 2 8 3 2 5 3" xfId="28092"/>
    <cellStyle name="Standaard 2 8 3 2 6" xfId="28093"/>
    <cellStyle name="Standaard 2 8 3 2 6 2" xfId="28094"/>
    <cellStyle name="Standaard 2 8 3 2 7" xfId="28095"/>
    <cellStyle name="Standaard 2 8 3 3" xfId="28096"/>
    <cellStyle name="Standaard 2 8 3 3 2" xfId="28097"/>
    <cellStyle name="Standaard 2 8 3 3 2 2" xfId="28098"/>
    <cellStyle name="Standaard 2 8 3 3 2 2 2" xfId="28099"/>
    <cellStyle name="Standaard 2 8 3 3 2 2 2 2" xfId="28100"/>
    <cellStyle name="Standaard 2 8 3 3 2 2 2 2 2" xfId="28101"/>
    <cellStyle name="Standaard 2 8 3 3 2 2 2 3" xfId="28102"/>
    <cellStyle name="Standaard 2 8 3 3 2 2 3" xfId="28103"/>
    <cellStyle name="Standaard 2 8 3 3 2 2 3 2" xfId="28104"/>
    <cellStyle name="Standaard 2 8 3 3 2 2 4" xfId="28105"/>
    <cellStyle name="Standaard 2 8 3 3 2 3" xfId="28106"/>
    <cellStyle name="Standaard 2 8 3 3 2 3 2" xfId="28107"/>
    <cellStyle name="Standaard 2 8 3 3 2 3 2 2" xfId="28108"/>
    <cellStyle name="Standaard 2 8 3 3 2 3 3" xfId="28109"/>
    <cellStyle name="Standaard 2 8 3 3 2 4" xfId="28110"/>
    <cellStyle name="Standaard 2 8 3 3 2 4 2" xfId="28111"/>
    <cellStyle name="Standaard 2 8 3 3 2 5" xfId="28112"/>
    <cellStyle name="Standaard 2 8 3 3 3" xfId="28113"/>
    <cellStyle name="Standaard 2 8 3 3 3 2" xfId="28114"/>
    <cellStyle name="Standaard 2 8 3 3 3 2 2" xfId="28115"/>
    <cellStyle name="Standaard 2 8 3 3 3 2 2 2" xfId="28116"/>
    <cellStyle name="Standaard 2 8 3 3 3 2 3" xfId="28117"/>
    <cellStyle name="Standaard 2 8 3 3 3 3" xfId="28118"/>
    <cellStyle name="Standaard 2 8 3 3 3 3 2" xfId="28119"/>
    <cellStyle name="Standaard 2 8 3 3 3 4" xfId="28120"/>
    <cellStyle name="Standaard 2 8 3 3 4" xfId="28121"/>
    <cellStyle name="Standaard 2 8 3 3 4 2" xfId="28122"/>
    <cellStyle name="Standaard 2 8 3 3 4 2 2" xfId="28123"/>
    <cellStyle name="Standaard 2 8 3 3 4 3" xfId="28124"/>
    <cellStyle name="Standaard 2 8 3 3 5" xfId="28125"/>
    <cellStyle name="Standaard 2 8 3 3 5 2" xfId="28126"/>
    <cellStyle name="Standaard 2 8 3 3 6" xfId="28127"/>
    <cellStyle name="Standaard 2 8 3 4" xfId="28128"/>
    <cellStyle name="Standaard 2 8 3 4 2" xfId="28129"/>
    <cellStyle name="Standaard 2 8 3 4 2 2" xfId="28130"/>
    <cellStyle name="Standaard 2 8 3 4 2 2 2" xfId="28131"/>
    <cellStyle name="Standaard 2 8 3 4 2 2 2 2" xfId="28132"/>
    <cellStyle name="Standaard 2 8 3 4 2 2 3" xfId="28133"/>
    <cellStyle name="Standaard 2 8 3 4 2 3" xfId="28134"/>
    <cellStyle name="Standaard 2 8 3 4 2 3 2" xfId="28135"/>
    <cellStyle name="Standaard 2 8 3 4 2 4" xfId="28136"/>
    <cellStyle name="Standaard 2 8 3 4 3" xfId="28137"/>
    <cellStyle name="Standaard 2 8 3 4 3 2" xfId="28138"/>
    <cellStyle name="Standaard 2 8 3 4 3 2 2" xfId="28139"/>
    <cellStyle name="Standaard 2 8 3 4 3 3" xfId="28140"/>
    <cellStyle name="Standaard 2 8 3 4 4" xfId="28141"/>
    <cellStyle name="Standaard 2 8 3 4 4 2" xfId="28142"/>
    <cellStyle name="Standaard 2 8 3 4 5" xfId="28143"/>
    <cellStyle name="Standaard 2 8 3 5" xfId="28144"/>
    <cellStyle name="Standaard 2 8 3 5 2" xfId="28145"/>
    <cellStyle name="Standaard 2 8 3 5 2 2" xfId="28146"/>
    <cellStyle name="Standaard 2 8 3 5 2 2 2" xfId="28147"/>
    <cellStyle name="Standaard 2 8 3 5 2 3" xfId="28148"/>
    <cellStyle name="Standaard 2 8 3 5 3" xfId="28149"/>
    <cellStyle name="Standaard 2 8 3 5 3 2" xfId="28150"/>
    <cellStyle name="Standaard 2 8 3 5 4" xfId="28151"/>
    <cellStyle name="Standaard 2 8 3 6" xfId="28152"/>
    <cellStyle name="Standaard 2 8 3 6 2" xfId="28153"/>
    <cellStyle name="Standaard 2 8 3 6 2 2" xfId="28154"/>
    <cellStyle name="Standaard 2 8 3 6 3" xfId="28155"/>
    <cellStyle name="Standaard 2 8 3 7" xfId="28156"/>
    <cellStyle name="Standaard 2 8 3 7 2" xfId="28157"/>
    <cellStyle name="Standaard 2 8 3 8" xfId="28158"/>
    <cellStyle name="Standaard 2 8 4" xfId="28159"/>
    <cellStyle name="Standaard 2 8 4 2" xfId="28160"/>
    <cellStyle name="Standaard 2 8 4 2 2" xfId="28161"/>
    <cellStyle name="Standaard 2 8 4 2 2 2" xfId="28162"/>
    <cellStyle name="Standaard 2 8 4 2 2 2 2" xfId="28163"/>
    <cellStyle name="Standaard 2 8 4 2 2 2 2 2" xfId="28164"/>
    <cellStyle name="Standaard 2 8 4 2 2 2 2 2 2" xfId="28165"/>
    <cellStyle name="Standaard 2 8 4 2 2 2 2 3" xfId="28166"/>
    <cellStyle name="Standaard 2 8 4 2 2 2 3" xfId="28167"/>
    <cellStyle name="Standaard 2 8 4 2 2 2 3 2" xfId="28168"/>
    <cellStyle name="Standaard 2 8 4 2 2 2 4" xfId="28169"/>
    <cellStyle name="Standaard 2 8 4 2 2 3" xfId="28170"/>
    <cellStyle name="Standaard 2 8 4 2 2 3 2" xfId="28171"/>
    <cellStyle name="Standaard 2 8 4 2 2 3 2 2" xfId="28172"/>
    <cellStyle name="Standaard 2 8 4 2 2 3 3" xfId="28173"/>
    <cellStyle name="Standaard 2 8 4 2 2 4" xfId="28174"/>
    <cellStyle name="Standaard 2 8 4 2 2 4 2" xfId="28175"/>
    <cellStyle name="Standaard 2 8 4 2 2 5" xfId="28176"/>
    <cellStyle name="Standaard 2 8 4 2 3" xfId="28177"/>
    <cellStyle name="Standaard 2 8 4 2 3 2" xfId="28178"/>
    <cellStyle name="Standaard 2 8 4 2 3 2 2" xfId="28179"/>
    <cellStyle name="Standaard 2 8 4 2 3 2 2 2" xfId="28180"/>
    <cellStyle name="Standaard 2 8 4 2 3 2 3" xfId="28181"/>
    <cellStyle name="Standaard 2 8 4 2 3 3" xfId="28182"/>
    <cellStyle name="Standaard 2 8 4 2 3 3 2" xfId="28183"/>
    <cellStyle name="Standaard 2 8 4 2 3 4" xfId="28184"/>
    <cellStyle name="Standaard 2 8 4 2 4" xfId="28185"/>
    <cellStyle name="Standaard 2 8 4 2 4 2" xfId="28186"/>
    <cellStyle name="Standaard 2 8 4 2 4 2 2" xfId="28187"/>
    <cellStyle name="Standaard 2 8 4 2 4 3" xfId="28188"/>
    <cellStyle name="Standaard 2 8 4 2 5" xfId="28189"/>
    <cellStyle name="Standaard 2 8 4 2 5 2" xfId="28190"/>
    <cellStyle name="Standaard 2 8 4 2 6" xfId="28191"/>
    <cellStyle name="Standaard 2 8 4 3" xfId="28192"/>
    <cellStyle name="Standaard 2 8 4 3 2" xfId="28193"/>
    <cellStyle name="Standaard 2 8 4 3 2 2" xfId="28194"/>
    <cellStyle name="Standaard 2 8 4 3 2 2 2" xfId="28195"/>
    <cellStyle name="Standaard 2 8 4 3 2 2 2 2" xfId="28196"/>
    <cellStyle name="Standaard 2 8 4 3 2 2 3" xfId="28197"/>
    <cellStyle name="Standaard 2 8 4 3 2 3" xfId="28198"/>
    <cellStyle name="Standaard 2 8 4 3 2 3 2" xfId="28199"/>
    <cellStyle name="Standaard 2 8 4 3 2 4" xfId="28200"/>
    <cellStyle name="Standaard 2 8 4 3 3" xfId="28201"/>
    <cellStyle name="Standaard 2 8 4 3 3 2" xfId="28202"/>
    <cellStyle name="Standaard 2 8 4 3 3 2 2" xfId="28203"/>
    <cellStyle name="Standaard 2 8 4 3 3 3" xfId="28204"/>
    <cellStyle name="Standaard 2 8 4 3 4" xfId="28205"/>
    <cellStyle name="Standaard 2 8 4 3 4 2" xfId="28206"/>
    <cellStyle name="Standaard 2 8 4 3 5" xfId="28207"/>
    <cellStyle name="Standaard 2 8 4 4" xfId="28208"/>
    <cellStyle name="Standaard 2 8 4 4 2" xfId="28209"/>
    <cellStyle name="Standaard 2 8 4 4 2 2" xfId="28210"/>
    <cellStyle name="Standaard 2 8 4 4 2 2 2" xfId="28211"/>
    <cellStyle name="Standaard 2 8 4 4 2 3" xfId="28212"/>
    <cellStyle name="Standaard 2 8 4 4 3" xfId="28213"/>
    <cellStyle name="Standaard 2 8 4 4 3 2" xfId="28214"/>
    <cellStyle name="Standaard 2 8 4 4 4" xfId="28215"/>
    <cellStyle name="Standaard 2 8 4 5" xfId="28216"/>
    <cellStyle name="Standaard 2 8 4 5 2" xfId="28217"/>
    <cellStyle name="Standaard 2 8 4 5 2 2" xfId="28218"/>
    <cellStyle name="Standaard 2 8 4 5 3" xfId="28219"/>
    <cellStyle name="Standaard 2 8 4 6" xfId="28220"/>
    <cellStyle name="Standaard 2 8 4 6 2" xfId="28221"/>
    <cellStyle name="Standaard 2 8 4 7" xfId="28222"/>
    <cellStyle name="Standaard 2 8 5" xfId="28223"/>
    <cellStyle name="Standaard 2 8 5 2" xfId="28224"/>
    <cellStyle name="Standaard 2 8 5 2 2" xfId="28225"/>
    <cellStyle name="Standaard 2 8 5 2 2 2" xfId="28226"/>
    <cellStyle name="Standaard 2 8 5 2 2 2 2" xfId="28227"/>
    <cellStyle name="Standaard 2 8 5 2 2 2 2 2" xfId="28228"/>
    <cellStyle name="Standaard 2 8 5 2 2 2 3" xfId="28229"/>
    <cellStyle name="Standaard 2 8 5 2 2 3" xfId="28230"/>
    <cellStyle name="Standaard 2 8 5 2 2 3 2" xfId="28231"/>
    <cellStyle name="Standaard 2 8 5 2 2 4" xfId="28232"/>
    <cellStyle name="Standaard 2 8 5 2 3" xfId="28233"/>
    <cellStyle name="Standaard 2 8 5 2 3 2" xfId="28234"/>
    <cellStyle name="Standaard 2 8 5 2 3 2 2" xfId="28235"/>
    <cellStyle name="Standaard 2 8 5 2 3 3" xfId="28236"/>
    <cellStyle name="Standaard 2 8 5 2 4" xfId="28237"/>
    <cellStyle name="Standaard 2 8 5 2 4 2" xfId="28238"/>
    <cellStyle name="Standaard 2 8 5 2 5" xfId="28239"/>
    <cellStyle name="Standaard 2 8 5 3" xfId="28240"/>
    <cellStyle name="Standaard 2 8 5 3 2" xfId="28241"/>
    <cellStyle name="Standaard 2 8 5 3 2 2" xfId="28242"/>
    <cellStyle name="Standaard 2 8 5 3 2 2 2" xfId="28243"/>
    <cellStyle name="Standaard 2 8 5 3 2 3" xfId="28244"/>
    <cellStyle name="Standaard 2 8 5 3 3" xfId="28245"/>
    <cellStyle name="Standaard 2 8 5 3 3 2" xfId="28246"/>
    <cellStyle name="Standaard 2 8 5 3 4" xfId="28247"/>
    <cellStyle name="Standaard 2 8 5 4" xfId="28248"/>
    <cellStyle name="Standaard 2 8 5 4 2" xfId="28249"/>
    <cellStyle name="Standaard 2 8 5 4 2 2" xfId="28250"/>
    <cellStyle name="Standaard 2 8 5 4 3" xfId="28251"/>
    <cellStyle name="Standaard 2 8 5 5" xfId="28252"/>
    <cellStyle name="Standaard 2 8 5 5 2" xfId="28253"/>
    <cellStyle name="Standaard 2 8 5 6" xfId="28254"/>
    <cellStyle name="Standaard 2 8 6" xfId="28255"/>
    <cellStyle name="Standaard 2 8 6 2" xfId="28256"/>
    <cellStyle name="Standaard 2 8 6 2 2" xfId="28257"/>
    <cellStyle name="Standaard 2 8 6 2 2 2" xfId="28258"/>
    <cellStyle name="Standaard 2 8 6 2 2 2 2" xfId="28259"/>
    <cellStyle name="Standaard 2 8 6 2 2 3" xfId="28260"/>
    <cellStyle name="Standaard 2 8 6 2 3" xfId="28261"/>
    <cellStyle name="Standaard 2 8 6 2 3 2" xfId="28262"/>
    <cellStyle name="Standaard 2 8 6 2 4" xfId="28263"/>
    <cellStyle name="Standaard 2 8 6 3" xfId="28264"/>
    <cellStyle name="Standaard 2 8 6 3 2" xfId="28265"/>
    <cellStyle name="Standaard 2 8 6 3 2 2" xfId="28266"/>
    <cellStyle name="Standaard 2 8 6 3 3" xfId="28267"/>
    <cellStyle name="Standaard 2 8 6 4" xfId="28268"/>
    <cellStyle name="Standaard 2 8 6 4 2" xfId="28269"/>
    <cellStyle name="Standaard 2 8 6 5" xfId="28270"/>
    <cellStyle name="Standaard 2 8 7" xfId="28271"/>
    <cellStyle name="Standaard 2 8 7 2" xfId="28272"/>
    <cellStyle name="Standaard 2 8 7 2 2" xfId="28273"/>
    <cellStyle name="Standaard 2 8 7 2 2 2" xfId="28274"/>
    <cellStyle name="Standaard 2 8 7 2 3" xfId="28275"/>
    <cellStyle name="Standaard 2 8 7 3" xfId="28276"/>
    <cellStyle name="Standaard 2 8 7 3 2" xfId="28277"/>
    <cellStyle name="Standaard 2 8 7 4" xfId="28278"/>
    <cellStyle name="Standaard 2 8 8" xfId="28279"/>
    <cellStyle name="Standaard 2 8 8 2" xfId="28280"/>
    <cellStyle name="Standaard 2 8 8 2 2" xfId="28281"/>
    <cellStyle name="Standaard 2 8 8 3" xfId="28282"/>
    <cellStyle name="Standaard 2 8 9" xfId="28283"/>
    <cellStyle name="Standaard 2 8 9 2" xfId="28284"/>
    <cellStyle name="Standaard 2 9" xfId="28285"/>
    <cellStyle name="Standaard 2 9 2" xfId="28286"/>
    <cellStyle name="Standaard 2 9 2 2" xfId="28287"/>
    <cellStyle name="Standaard 2 9 2 2 2" xfId="28288"/>
    <cellStyle name="Standaard 2 9 2 2 2 2" xfId="28289"/>
    <cellStyle name="Standaard 2 9 2 2 2 2 2" xfId="28290"/>
    <cellStyle name="Standaard 2 9 2 2 2 2 2 2" xfId="28291"/>
    <cellStyle name="Standaard 2 9 2 2 2 2 2 2 2" xfId="28292"/>
    <cellStyle name="Standaard 2 9 2 2 2 2 2 3" xfId="28293"/>
    <cellStyle name="Standaard 2 9 2 2 2 2 3" xfId="28294"/>
    <cellStyle name="Standaard 2 9 2 2 2 2 3 2" xfId="28295"/>
    <cellStyle name="Standaard 2 9 2 2 2 2 4" xfId="28296"/>
    <cellStyle name="Standaard 2 9 2 2 2 3" xfId="28297"/>
    <cellStyle name="Standaard 2 9 2 2 2 3 2" xfId="28298"/>
    <cellStyle name="Standaard 2 9 2 2 2 3 2 2" xfId="28299"/>
    <cellStyle name="Standaard 2 9 2 2 2 3 3" xfId="28300"/>
    <cellStyle name="Standaard 2 9 2 2 2 4" xfId="28301"/>
    <cellStyle name="Standaard 2 9 2 2 2 4 2" xfId="28302"/>
    <cellStyle name="Standaard 2 9 2 2 2 5" xfId="28303"/>
    <cellStyle name="Standaard 2 9 2 2 3" xfId="28304"/>
    <cellStyle name="Standaard 2 9 2 2 3 2" xfId="28305"/>
    <cellStyle name="Standaard 2 9 2 2 3 2 2" xfId="28306"/>
    <cellStyle name="Standaard 2 9 2 2 3 2 2 2" xfId="28307"/>
    <cellStyle name="Standaard 2 9 2 2 3 2 3" xfId="28308"/>
    <cellStyle name="Standaard 2 9 2 2 3 3" xfId="28309"/>
    <cellStyle name="Standaard 2 9 2 2 3 3 2" xfId="28310"/>
    <cellStyle name="Standaard 2 9 2 2 3 4" xfId="28311"/>
    <cellStyle name="Standaard 2 9 2 2 4" xfId="28312"/>
    <cellStyle name="Standaard 2 9 2 2 4 2" xfId="28313"/>
    <cellStyle name="Standaard 2 9 2 2 4 2 2" xfId="28314"/>
    <cellStyle name="Standaard 2 9 2 2 4 3" xfId="28315"/>
    <cellStyle name="Standaard 2 9 2 2 5" xfId="28316"/>
    <cellStyle name="Standaard 2 9 2 2 5 2" xfId="28317"/>
    <cellStyle name="Standaard 2 9 2 2 6" xfId="28318"/>
    <cellStyle name="Standaard 2 9 2 3" xfId="28319"/>
    <cellStyle name="Standaard 2 9 2 3 2" xfId="28320"/>
    <cellStyle name="Standaard 2 9 2 3 2 2" xfId="28321"/>
    <cellStyle name="Standaard 2 9 2 3 2 2 2" xfId="28322"/>
    <cellStyle name="Standaard 2 9 2 3 2 2 2 2" xfId="28323"/>
    <cellStyle name="Standaard 2 9 2 3 2 2 3" xfId="28324"/>
    <cellStyle name="Standaard 2 9 2 3 2 3" xfId="28325"/>
    <cellStyle name="Standaard 2 9 2 3 2 3 2" xfId="28326"/>
    <cellStyle name="Standaard 2 9 2 3 2 4" xfId="28327"/>
    <cellStyle name="Standaard 2 9 2 3 3" xfId="28328"/>
    <cellStyle name="Standaard 2 9 2 3 3 2" xfId="28329"/>
    <cellStyle name="Standaard 2 9 2 3 3 2 2" xfId="28330"/>
    <cellStyle name="Standaard 2 9 2 3 3 3" xfId="28331"/>
    <cellStyle name="Standaard 2 9 2 3 4" xfId="28332"/>
    <cellStyle name="Standaard 2 9 2 3 4 2" xfId="28333"/>
    <cellStyle name="Standaard 2 9 2 3 5" xfId="28334"/>
    <cellStyle name="Standaard 2 9 2 4" xfId="28335"/>
    <cellStyle name="Standaard 2 9 2 4 2" xfId="28336"/>
    <cellStyle name="Standaard 2 9 2 4 2 2" xfId="28337"/>
    <cellStyle name="Standaard 2 9 2 4 2 2 2" xfId="28338"/>
    <cellStyle name="Standaard 2 9 2 4 2 3" xfId="28339"/>
    <cellStyle name="Standaard 2 9 2 4 3" xfId="28340"/>
    <cellStyle name="Standaard 2 9 2 4 3 2" xfId="28341"/>
    <cellStyle name="Standaard 2 9 2 4 4" xfId="28342"/>
    <cellStyle name="Standaard 2 9 2 5" xfId="28343"/>
    <cellStyle name="Standaard 2 9 2 5 2" xfId="28344"/>
    <cellStyle name="Standaard 2 9 2 5 2 2" xfId="28345"/>
    <cellStyle name="Standaard 2 9 2 5 3" xfId="28346"/>
    <cellStyle name="Standaard 2 9 2 6" xfId="28347"/>
    <cellStyle name="Standaard 2 9 2 6 2" xfId="28348"/>
    <cellStyle name="Standaard 2 9 2 7" xfId="28349"/>
    <cellStyle name="Standaard 2 9 3" xfId="28350"/>
    <cellStyle name="Standaard 2 9 3 2" xfId="28351"/>
    <cellStyle name="Standaard 2 9 3 2 2" xfId="28352"/>
    <cellStyle name="Standaard 2 9 3 2 2 2" xfId="28353"/>
    <cellStyle name="Standaard 2 9 3 2 2 2 2" xfId="28354"/>
    <cellStyle name="Standaard 2 9 3 2 2 2 2 2" xfId="28355"/>
    <cellStyle name="Standaard 2 9 3 2 2 2 3" xfId="28356"/>
    <cellStyle name="Standaard 2 9 3 2 2 3" xfId="28357"/>
    <cellStyle name="Standaard 2 9 3 2 2 3 2" xfId="28358"/>
    <cellStyle name="Standaard 2 9 3 2 2 4" xfId="28359"/>
    <cellStyle name="Standaard 2 9 3 2 3" xfId="28360"/>
    <cellStyle name="Standaard 2 9 3 2 3 2" xfId="28361"/>
    <cellStyle name="Standaard 2 9 3 2 3 2 2" xfId="28362"/>
    <cellStyle name="Standaard 2 9 3 2 3 3" xfId="28363"/>
    <cellStyle name="Standaard 2 9 3 2 4" xfId="28364"/>
    <cellStyle name="Standaard 2 9 3 2 4 2" xfId="28365"/>
    <cellStyle name="Standaard 2 9 3 2 5" xfId="28366"/>
    <cellStyle name="Standaard 2 9 3 3" xfId="28367"/>
    <cellStyle name="Standaard 2 9 3 3 2" xfId="28368"/>
    <cellStyle name="Standaard 2 9 3 3 2 2" xfId="28369"/>
    <cellStyle name="Standaard 2 9 3 3 2 2 2" xfId="28370"/>
    <cellStyle name="Standaard 2 9 3 3 2 3" xfId="28371"/>
    <cellStyle name="Standaard 2 9 3 3 3" xfId="28372"/>
    <cellStyle name="Standaard 2 9 3 3 3 2" xfId="28373"/>
    <cellStyle name="Standaard 2 9 3 3 4" xfId="28374"/>
    <cellStyle name="Standaard 2 9 3 4" xfId="28375"/>
    <cellStyle name="Standaard 2 9 3 4 2" xfId="28376"/>
    <cellStyle name="Standaard 2 9 3 4 2 2" xfId="28377"/>
    <cellStyle name="Standaard 2 9 3 4 3" xfId="28378"/>
    <cellStyle name="Standaard 2 9 3 5" xfId="28379"/>
    <cellStyle name="Standaard 2 9 3 5 2" xfId="28380"/>
    <cellStyle name="Standaard 2 9 3 6" xfId="28381"/>
    <cellStyle name="Standaard 2 9 4" xfId="28382"/>
    <cellStyle name="Standaard 2 9 4 2" xfId="28383"/>
    <cellStyle name="Standaard 2 9 4 2 2" xfId="28384"/>
    <cellStyle name="Standaard 2 9 4 2 2 2" xfId="28385"/>
    <cellStyle name="Standaard 2 9 4 2 2 2 2" xfId="28386"/>
    <cellStyle name="Standaard 2 9 4 2 2 3" xfId="28387"/>
    <cellStyle name="Standaard 2 9 4 2 3" xfId="28388"/>
    <cellStyle name="Standaard 2 9 4 2 3 2" xfId="28389"/>
    <cellStyle name="Standaard 2 9 4 2 4" xfId="28390"/>
    <cellStyle name="Standaard 2 9 4 3" xfId="28391"/>
    <cellStyle name="Standaard 2 9 4 3 2" xfId="28392"/>
    <cellStyle name="Standaard 2 9 4 3 2 2" xfId="28393"/>
    <cellStyle name="Standaard 2 9 4 3 3" xfId="28394"/>
    <cellStyle name="Standaard 2 9 4 4" xfId="28395"/>
    <cellStyle name="Standaard 2 9 4 4 2" xfId="28396"/>
    <cellStyle name="Standaard 2 9 4 5" xfId="28397"/>
    <cellStyle name="Standaard 2 9 5" xfId="28398"/>
    <cellStyle name="Standaard 2 9 5 2" xfId="28399"/>
    <cellStyle name="Standaard 2 9 5 2 2" xfId="28400"/>
    <cellStyle name="Standaard 2 9 5 2 2 2" xfId="28401"/>
    <cellStyle name="Standaard 2 9 5 2 3" xfId="28402"/>
    <cellStyle name="Standaard 2 9 5 3" xfId="28403"/>
    <cellStyle name="Standaard 2 9 5 3 2" xfId="28404"/>
    <cellStyle name="Standaard 2 9 5 4" xfId="28405"/>
    <cellStyle name="Standaard 2 9 6" xfId="28406"/>
    <cellStyle name="Standaard 2 9 6 2" xfId="28407"/>
    <cellStyle name="Standaard 2 9 6 2 2" xfId="28408"/>
    <cellStyle name="Standaard 2 9 6 3" xfId="28409"/>
    <cellStyle name="Standaard 2 9 7" xfId="28410"/>
    <cellStyle name="Standaard 2 9 7 2" xfId="28411"/>
    <cellStyle name="Standaard 2 9 8" xfId="28412"/>
    <cellStyle name="Standaard 3" xfId="28413"/>
    <cellStyle name="Standaard 3 2" xfId="28414"/>
    <cellStyle name="Standaard 3 3" xfId="28415"/>
    <cellStyle name="Standaard 4" xfId="28416"/>
    <cellStyle name="Standaard 4 10" xfId="28417"/>
    <cellStyle name="Standaard 4 10 2" xfId="28418"/>
    <cellStyle name="Standaard 4 10 2 2" xfId="28419"/>
    <cellStyle name="Standaard 4 10 2 2 2" xfId="28420"/>
    <cellStyle name="Standaard 4 10 2 3" xfId="28421"/>
    <cellStyle name="Standaard 4 10 3" xfId="28422"/>
    <cellStyle name="Standaard 4 10 3 2" xfId="28423"/>
    <cellStyle name="Standaard 4 10 4" xfId="28424"/>
    <cellStyle name="Standaard 4 11" xfId="28425"/>
    <cellStyle name="Standaard 4 11 2" xfId="28426"/>
    <cellStyle name="Standaard 4 11 2 2" xfId="28427"/>
    <cellStyle name="Standaard 4 11 3" xfId="28428"/>
    <cellStyle name="Standaard 4 12" xfId="28429"/>
    <cellStyle name="Standaard 4 12 2" xfId="28430"/>
    <cellStyle name="Standaard 4 13" xfId="28431"/>
    <cellStyle name="Standaard 4 2" xfId="28432"/>
    <cellStyle name="Standaard 4 2 10" xfId="28433"/>
    <cellStyle name="Standaard 4 2 10 2" xfId="28434"/>
    <cellStyle name="Standaard 4 2 11" xfId="28435"/>
    <cellStyle name="Standaard 4 2 2" xfId="28436"/>
    <cellStyle name="Standaard 4 2 2 2" xfId="28437"/>
    <cellStyle name="Standaard 4 2 2 2 2" xfId="28438"/>
    <cellStyle name="Standaard 4 2 2 2 2 2" xfId="28439"/>
    <cellStyle name="Standaard 4 2 2 2 2 2 2" xfId="28440"/>
    <cellStyle name="Standaard 4 2 2 2 2 2 2 2" xfId="28441"/>
    <cellStyle name="Standaard 4 2 2 2 2 2 2 2 2" xfId="28442"/>
    <cellStyle name="Standaard 4 2 2 2 2 2 2 2 2 2" xfId="28443"/>
    <cellStyle name="Standaard 4 2 2 2 2 2 2 2 3" xfId="28444"/>
    <cellStyle name="Standaard 4 2 2 2 2 2 2 3" xfId="28445"/>
    <cellStyle name="Standaard 4 2 2 2 2 2 2 3 2" xfId="28446"/>
    <cellStyle name="Standaard 4 2 2 2 2 2 2 4" xfId="28447"/>
    <cellStyle name="Standaard 4 2 2 2 2 2 3" xfId="28448"/>
    <cellStyle name="Standaard 4 2 2 2 2 2 3 2" xfId="28449"/>
    <cellStyle name="Standaard 4 2 2 2 2 2 3 2 2" xfId="28450"/>
    <cellStyle name="Standaard 4 2 2 2 2 2 3 3" xfId="28451"/>
    <cellStyle name="Standaard 4 2 2 2 2 2 4" xfId="28452"/>
    <cellStyle name="Standaard 4 2 2 2 2 2 4 2" xfId="28453"/>
    <cellStyle name="Standaard 4 2 2 2 2 2 5" xfId="28454"/>
    <cellStyle name="Standaard 4 2 2 2 2 3" xfId="28455"/>
    <cellStyle name="Standaard 4 2 2 2 2 3 2" xfId="28456"/>
    <cellStyle name="Standaard 4 2 2 2 2 3 2 2" xfId="28457"/>
    <cellStyle name="Standaard 4 2 2 2 2 3 2 2 2" xfId="28458"/>
    <cellStyle name="Standaard 4 2 2 2 2 3 2 3" xfId="28459"/>
    <cellStyle name="Standaard 4 2 2 2 2 3 3" xfId="28460"/>
    <cellStyle name="Standaard 4 2 2 2 2 3 3 2" xfId="28461"/>
    <cellStyle name="Standaard 4 2 2 2 2 3 4" xfId="28462"/>
    <cellStyle name="Standaard 4 2 2 2 2 4" xfId="28463"/>
    <cellStyle name="Standaard 4 2 2 2 2 4 2" xfId="28464"/>
    <cellStyle name="Standaard 4 2 2 2 2 4 2 2" xfId="28465"/>
    <cellStyle name="Standaard 4 2 2 2 2 4 3" xfId="28466"/>
    <cellStyle name="Standaard 4 2 2 2 2 5" xfId="28467"/>
    <cellStyle name="Standaard 4 2 2 2 2 5 2" xfId="28468"/>
    <cellStyle name="Standaard 4 2 2 2 2 6" xfId="28469"/>
    <cellStyle name="Standaard 4 2 2 2 3" xfId="28470"/>
    <cellStyle name="Standaard 4 2 2 2 3 2" xfId="28471"/>
    <cellStyle name="Standaard 4 2 2 2 3 2 2" xfId="28472"/>
    <cellStyle name="Standaard 4 2 2 2 3 2 2 2" xfId="28473"/>
    <cellStyle name="Standaard 4 2 2 2 3 2 2 2 2" xfId="28474"/>
    <cellStyle name="Standaard 4 2 2 2 3 2 2 3" xfId="28475"/>
    <cellStyle name="Standaard 4 2 2 2 3 2 3" xfId="28476"/>
    <cellStyle name="Standaard 4 2 2 2 3 2 3 2" xfId="28477"/>
    <cellStyle name="Standaard 4 2 2 2 3 2 4" xfId="28478"/>
    <cellStyle name="Standaard 4 2 2 2 3 3" xfId="28479"/>
    <cellStyle name="Standaard 4 2 2 2 3 3 2" xfId="28480"/>
    <cellStyle name="Standaard 4 2 2 2 3 3 2 2" xfId="28481"/>
    <cellStyle name="Standaard 4 2 2 2 3 3 3" xfId="28482"/>
    <cellStyle name="Standaard 4 2 2 2 3 4" xfId="28483"/>
    <cellStyle name="Standaard 4 2 2 2 3 4 2" xfId="28484"/>
    <cellStyle name="Standaard 4 2 2 2 3 5" xfId="28485"/>
    <cellStyle name="Standaard 4 2 2 2 4" xfId="28486"/>
    <cellStyle name="Standaard 4 2 2 2 4 2" xfId="28487"/>
    <cellStyle name="Standaard 4 2 2 2 4 2 2" xfId="28488"/>
    <cellStyle name="Standaard 4 2 2 2 4 2 2 2" xfId="28489"/>
    <cellStyle name="Standaard 4 2 2 2 4 2 3" xfId="28490"/>
    <cellStyle name="Standaard 4 2 2 2 4 3" xfId="28491"/>
    <cellStyle name="Standaard 4 2 2 2 4 3 2" xfId="28492"/>
    <cellStyle name="Standaard 4 2 2 2 4 4" xfId="28493"/>
    <cellStyle name="Standaard 4 2 2 2 5" xfId="28494"/>
    <cellStyle name="Standaard 4 2 2 2 5 2" xfId="28495"/>
    <cellStyle name="Standaard 4 2 2 2 5 2 2" xfId="28496"/>
    <cellStyle name="Standaard 4 2 2 2 5 3" xfId="28497"/>
    <cellStyle name="Standaard 4 2 2 2 6" xfId="28498"/>
    <cellStyle name="Standaard 4 2 2 2 6 2" xfId="28499"/>
    <cellStyle name="Standaard 4 2 2 2 7" xfId="28500"/>
    <cellStyle name="Standaard 4 2 2 3" xfId="28501"/>
    <cellStyle name="Standaard 4 2 2 3 2" xfId="28502"/>
    <cellStyle name="Standaard 4 2 2 3 2 2" xfId="28503"/>
    <cellStyle name="Standaard 4 2 2 3 2 2 2" xfId="28504"/>
    <cellStyle name="Standaard 4 2 2 3 2 2 2 2" xfId="28505"/>
    <cellStyle name="Standaard 4 2 2 3 2 2 2 2 2" xfId="28506"/>
    <cellStyle name="Standaard 4 2 2 3 2 2 2 3" xfId="28507"/>
    <cellStyle name="Standaard 4 2 2 3 2 2 3" xfId="28508"/>
    <cellStyle name="Standaard 4 2 2 3 2 2 3 2" xfId="28509"/>
    <cellStyle name="Standaard 4 2 2 3 2 2 4" xfId="28510"/>
    <cellStyle name="Standaard 4 2 2 3 2 3" xfId="28511"/>
    <cellStyle name="Standaard 4 2 2 3 2 3 2" xfId="28512"/>
    <cellStyle name="Standaard 4 2 2 3 2 3 2 2" xfId="28513"/>
    <cellStyle name="Standaard 4 2 2 3 2 3 3" xfId="28514"/>
    <cellStyle name="Standaard 4 2 2 3 2 4" xfId="28515"/>
    <cellStyle name="Standaard 4 2 2 3 2 4 2" xfId="28516"/>
    <cellStyle name="Standaard 4 2 2 3 2 5" xfId="28517"/>
    <cellStyle name="Standaard 4 2 2 3 3" xfId="28518"/>
    <cellStyle name="Standaard 4 2 2 3 3 2" xfId="28519"/>
    <cellStyle name="Standaard 4 2 2 3 3 2 2" xfId="28520"/>
    <cellStyle name="Standaard 4 2 2 3 3 2 2 2" xfId="28521"/>
    <cellStyle name="Standaard 4 2 2 3 3 2 3" xfId="28522"/>
    <cellStyle name="Standaard 4 2 2 3 3 3" xfId="28523"/>
    <cellStyle name="Standaard 4 2 2 3 3 3 2" xfId="28524"/>
    <cellStyle name="Standaard 4 2 2 3 3 4" xfId="28525"/>
    <cellStyle name="Standaard 4 2 2 3 4" xfId="28526"/>
    <cellStyle name="Standaard 4 2 2 3 4 2" xfId="28527"/>
    <cellStyle name="Standaard 4 2 2 3 4 2 2" xfId="28528"/>
    <cellStyle name="Standaard 4 2 2 3 4 3" xfId="28529"/>
    <cellStyle name="Standaard 4 2 2 3 5" xfId="28530"/>
    <cellStyle name="Standaard 4 2 2 3 5 2" xfId="28531"/>
    <cellStyle name="Standaard 4 2 2 3 6" xfId="28532"/>
    <cellStyle name="Standaard 4 2 2 4" xfId="28533"/>
    <cellStyle name="Standaard 4 2 2 4 2" xfId="28534"/>
    <cellStyle name="Standaard 4 2 2 4 2 2" xfId="28535"/>
    <cellStyle name="Standaard 4 2 2 4 2 2 2" xfId="28536"/>
    <cellStyle name="Standaard 4 2 2 4 2 2 2 2" xfId="28537"/>
    <cellStyle name="Standaard 4 2 2 4 2 2 3" xfId="28538"/>
    <cellStyle name="Standaard 4 2 2 4 2 3" xfId="28539"/>
    <cellStyle name="Standaard 4 2 2 4 2 3 2" xfId="28540"/>
    <cellStyle name="Standaard 4 2 2 4 2 4" xfId="28541"/>
    <cellStyle name="Standaard 4 2 2 4 3" xfId="28542"/>
    <cellStyle name="Standaard 4 2 2 4 3 2" xfId="28543"/>
    <cellStyle name="Standaard 4 2 2 4 3 2 2" xfId="28544"/>
    <cellStyle name="Standaard 4 2 2 4 3 3" xfId="28545"/>
    <cellStyle name="Standaard 4 2 2 4 4" xfId="28546"/>
    <cellStyle name="Standaard 4 2 2 4 4 2" xfId="28547"/>
    <cellStyle name="Standaard 4 2 2 4 5" xfId="28548"/>
    <cellStyle name="Standaard 4 2 2 5" xfId="28549"/>
    <cellStyle name="Standaard 4 2 2 5 2" xfId="28550"/>
    <cellStyle name="Standaard 4 2 2 5 2 2" xfId="28551"/>
    <cellStyle name="Standaard 4 2 2 5 2 2 2" xfId="28552"/>
    <cellStyle name="Standaard 4 2 2 5 2 3" xfId="28553"/>
    <cellStyle name="Standaard 4 2 2 5 3" xfId="28554"/>
    <cellStyle name="Standaard 4 2 2 5 3 2" xfId="28555"/>
    <cellStyle name="Standaard 4 2 2 5 4" xfId="28556"/>
    <cellStyle name="Standaard 4 2 2 6" xfId="28557"/>
    <cellStyle name="Standaard 4 2 2 6 2" xfId="28558"/>
    <cellStyle name="Standaard 4 2 2 6 2 2" xfId="28559"/>
    <cellStyle name="Standaard 4 2 2 6 3" xfId="28560"/>
    <cellStyle name="Standaard 4 2 2 7" xfId="28561"/>
    <cellStyle name="Standaard 4 2 2 7 2" xfId="28562"/>
    <cellStyle name="Standaard 4 2 2 8" xfId="28563"/>
    <cellStyle name="Standaard 4 2 3" xfId="28564"/>
    <cellStyle name="Standaard 4 2 3 2" xfId="28565"/>
    <cellStyle name="Standaard 4 2 3 2 2" xfId="28566"/>
    <cellStyle name="Standaard 4 2 3 2 2 2" xfId="28567"/>
    <cellStyle name="Standaard 4 2 3 2 2 2 2" xfId="28568"/>
    <cellStyle name="Standaard 4 2 3 2 2 2 2 2" xfId="28569"/>
    <cellStyle name="Standaard 4 2 3 2 2 2 2 2 2" xfId="28570"/>
    <cellStyle name="Standaard 4 2 3 2 2 2 2 2 2 2" xfId="28571"/>
    <cellStyle name="Standaard 4 2 3 2 2 2 2 2 3" xfId="28572"/>
    <cellStyle name="Standaard 4 2 3 2 2 2 2 3" xfId="28573"/>
    <cellStyle name="Standaard 4 2 3 2 2 2 2 3 2" xfId="28574"/>
    <cellStyle name="Standaard 4 2 3 2 2 2 2 4" xfId="28575"/>
    <cellStyle name="Standaard 4 2 3 2 2 2 3" xfId="28576"/>
    <cellStyle name="Standaard 4 2 3 2 2 2 3 2" xfId="28577"/>
    <cellStyle name="Standaard 4 2 3 2 2 2 3 2 2" xfId="28578"/>
    <cellStyle name="Standaard 4 2 3 2 2 2 3 3" xfId="28579"/>
    <cellStyle name="Standaard 4 2 3 2 2 2 4" xfId="28580"/>
    <cellStyle name="Standaard 4 2 3 2 2 2 4 2" xfId="28581"/>
    <cellStyle name="Standaard 4 2 3 2 2 2 5" xfId="28582"/>
    <cellStyle name="Standaard 4 2 3 2 2 3" xfId="28583"/>
    <cellStyle name="Standaard 4 2 3 2 2 3 2" xfId="28584"/>
    <cellStyle name="Standaard 4 2 3 2 2 3 2 2" xfId="28585"/>
    <cellStyle name="Standaard 4 2 3 2 2 3 2 2 2" xfId="28586"/>
    <cellStyle name="Standaard 4 2 3 2 2 3 2 3" xfId="28587"/>
    <cellStyle name="Standaard 4 2 3 2 2 3 3" xfId="28588"/>
    <cellStyle name="Standaard 4 2 3 2 2 3 3 2" xfId="28589"/>
    <cellStyle name="Standaard 4 2 3 2 2 3 4" xfId="28590"/>
    <cellStyle name="Standaard 4 2 3 2 2 4" xfId="28591"/>
    <cellStyle name="Standaard 4 2 3 2 2 4 2" xfId="28592"/>
    <cellStyle name="Standaard 4 2 3 2 2 4 2 2" xfId="28593"/>
    <cellStyle name="Standaard 4 2 3 2 2 4 3" xfId="28594"/>
    <cellStyle name="Standaard 4 2 3 2 2 5" xfId="28595"/>
    <cellStyle name="Standaard 4 2 3 2 2 5 2" xfId="28596"/>
    <cellStyle name="Standaard 4 2 3 2 2 6" xfId="28597"/>
    <cellStyle name="Standaard 4 2 3 2 3" xfId="28598"/>
    <cellStyle name="Standaard 4 2 3 2 3 2" xfId="28599"/>
    <cellStyle name="Standaard 4 2 3 2 3 2 2" xfId="28600"/>
    <cellStyle name="Standaard 4 2 3 2 3 2 2 2" xfId="28601"/>
    <cellStyle name="Standaard 4 2 3 2 3 2 2 2 2" xfId="28602"/>
    <cellStyle name="Standaard 4 2 3 2 3 2 2 3" xfId="28603"/>
    <cellStyle name="Standaard 4 2 3 2 3 2 3" xfId="28604"/>
    <cellStyle name="Standaard 4 2 3 2 3 2 3 2" xfId="28605"/>
    <cellStyle name="Standaard 4 2 3 2 3 2 4" xfId="28606"/>
    <cellStyle name="Standaard 4 2 3 2 3 3" xfId="28607"/>
    <cellStyle name="Standaard 4 2 3 2 3 3 2" xfId="28608"/>
    <cellStyle name="Standaard 4 2 3 2 3 3 2 2" xfId="28609"/>
    <cellStyle name="Standaard 4 2 3 2 3 3 3" xfId="28610"/>
    <cellStyle name="Standaard 4 2 3 2 3 4" xfId="28611"/>
    <cellStyle name="Standaard 4 2 3 2 3 4 2" xfId="28612"/>
    <cellStyle name="Standaard 4 2 3 2 3 5" xfId="28613"/>
    <cellStyle name="Standaard 4 2 3 2 4" xfId="28614"/>
    <cellStyle name="Standaard 4 2 3 2 4 2" xfId="28615"/>
    <cellStyle name="Standaard 4 2 3 2 4 2 2" xfId="28616"/>
    <cellStyle name="Standaard 4 2 3 2 4 2 2 2" xfId="28617"/>
    <cellStyle name="Standaard 4 2 3 2 4 2 3" xfId="28618"/>
    <cellStyle name="Standaard 4 2 3 2 4 3" xfId="28619"/>
    <cellStyle name="Standaard 4 2 3 2 4 3 2" xfId="28620"/>
    <cellStyle name="Standaard 4 2 3 2 4 4" xfId="28621"/>
    <cellStyle name="Standaard 4 2 3 2 5" xfId="28622"/>
    <cellStyle name="Standaard 4 2 3 2 5 2" xfId="28623"/>
    <cellStyle name="Standaard 4 2 3 2 5 2 2" xfId="28624"/>
    <cellStyle name="Standaard 4 2 3 2 5 3" xfId="28625"/>
    <cellStyle name="Standaard 4 2 3 2 6" xfId="28626"/>
    <cellStyle name="Standaard 4 2 3 2 6 2" xfId="28627"/>
    <cellStyle name="Standaard 4 2 3 2 7" xfId="28628"/>
    <cellStyle name="Standaard 4 2 3 3" xfId="28629"/>
    <cellStyle name="Standaard 4 2 3 3 2" xfId="28630"/>
    <cellStyle name="Standaard 4 2 3 3 2 2" xfId="28631"/>
    <cellStyle name="Standaard 4 2 3 3 2 2 2" xfId="28632"/>
    <cellStyle name="Standaard 4 2 3 3 2 2 2 2" xfId="28633"/>
    <cellStyle name="Standaard 4 2 3 3 2 2 2 2 2" xfId="28634"/>
    <cellStyle name="Standaard 4 2 3 3 2 2 2 3" xfId="28635"/>
    <cellStyle name="Standaard 4 2 3 3 2 2 3" xfId="28636"/>
    <cellStyle name="Standaard 4 2 3 3 2 2 3 2" xfId="28637"/>
    <cellStyle name="Standaard 4 2 3 3 2 2 4" xfId="28638"/>
    <cellStyle name="Standaard 4 2 3 3 2 3" xfId="28639"/>
    <cellStyle name="Standaard 4 2 3 3 2 3 2" xfId="28640"/>
    <cellStyle name="Standaard 4 2 3 3 2 3 2 2" xfId="28641"/>
    <cellStyle name="Standaard 4 2 3 3 2 3 3" xfId="28642"/>
    <cellStyle name="Standaard 4 2 3 3 2 4" xfId="28643"/>
    <cellStyle name="Standaard 4 2 3 3 2 4 2" xfId="28644"/>
    <cellStyle name="Standaard 4 2 3 3 2 5" xfId="28645"/>
    <cellStyle name="Standaard 4 2 3 3 3" xfId="28646"/>
    <cellStyle name="Standaard 4 2 3 3 3 2" xfId="28647"/>
    <cellStyle name="Standaard 4 2 3 3 3 2 2" xfId="28648"/>
    <cellStyle name="Standaard 4 2 3 3 3 2 2 2" xfId="28649"/>
    <cellStyle name="Standaard 4 2 3 3 3 2 3" xfId="28650"/>
    <cellStyle name="Standaard 4 2 3 3 3 3" xfId="28651"/>
    <cellStyle name="Standaard 4 2 3 3 3 3 2" xfId="28652"/>
    <cellStyle name="Standaard 4 2 3 3 3 4" xfId="28653"/>
    <cellStyle name="Standaard 4 2 3 3 4" xfId="28654"/>
    <cellStyle name="Standaard 4 2 3 3 4 2" xfId="28655"/>
    <cellStyle name="Standaard 4 2 3 3 4 2 2" xfId="28656"/>
    <cellStyle name="Standaard 4 2 3 3 4 3" xfId="28657"/>
    <cellStyle name="Standaard 4 2 3 3 5" xfId="28658"/>
    <cellStyle name="Standaard 4 2 3 3 5 2" xfId="28659"/>
    <cellStyle name="Standaard 4 2 3 3 6" xfId="28660"/>
    <cellStyle name="Standaard 4 2 3 4" xfId="28661"/>
    <cellStyle name="Standaard 4 2 3 4 2" xfId="28662"/>
    <cellStyle name="Standaard 4 2 3 4 2 2" xfId="28663"/>
    <cellStyle name="Standaard 4 2 3 4 2 2 2" xfId="28664"/>
    <cellStyle name="Standaard 4 2 3 4 2 2 2 2" xfId="28665"/>
    <cellStyle name="Standaard 4 2 3 4 2 2 3" xfId="28666"/>
    <cellStyle name="Standaard 4 2 3 4 2 3" xfId="28667"/>
    <cellStyle name="Standaard 4 2 3 4 2 3 2" xfId="28668"/>
    <cellStyle name="Standaard 4 2 3 4 2 4" xfId="28669"/>
    <cellStyle name="Standaard 4 2 3 4 3" xfId="28670"/>
    <cellStyle name="Standaard 4 2 3 4 3 2" xfId="28671"/>
    <cellStyle name="Standaard 4 2 3 4 3 2 2" xfId="28672"/>
    <cellStyle name="Standaard 4 2 3 4 3 3" xfId="28673"/>
    <cellStyle name="Standaard 4 2 3 4 4" xfId="28674"/>
    <cellStyle name="Standaard 4 2 3 4 4 2" xfId="28675"/>
    <cellStyle name="Standaard 4 2 3 4 5" xfId="28676"/>
    <cellStyle name="Standaard 4 2 3 5" xfId="28677"/>
    <cellStyle name="Standaard 4 2 3 5 2" xfId="28678"/>
    <cellStyle name="Standaard 4 2 3 5 2 2" xfId="28679"/>
    <cellStyle name="Standaard 4 2 3 5 2 2 2" xfId="28680"/>
    <cellStyle name="Standaard 4 2 3 5 2 3" xfId="28681"/>
    <cellStyle name="Standaard 4 2 3 5 3" xfId="28682"/>
    <cellStyle name="Standaard 4 2 3 5 3 2" xfId="28683"/>
    <cellStyle name="Standaard 4 2 3 5 4" xfId="28684"/>
    <cellStyle name="Standaard 4 2 3 6" xfId="28685"/>
    <cellStyle name="Standaard 4 2 3 6 2" xfId="28686"/>
    <cellStyle name="Standaard 4 2 3 6 2 2" xfId="28687"/>
    <cellStyle name="Standaard 4 2 3 6 3" xfId="28688"/>
    <cellStyle name="Standaard 4 2 3 7" xfId="28689"/>
    <cellStyle name="Standaard 4 2 3 7 2" xfId="28690"/>
    <cellStyle name="Standaard 4 2 3 8" xfId="28691"/>
    <cellStyle name="Standaard 4 2 4" xfId="28692"/>
    <cellStyle name="Standaard 4 2 4 2" xfId="28693"/>
    <cellStyle name="Standaard 4 2 4 2 2" xfId="28694"/>
    <cellStyle name="Standaard 4 2 4 2 2 2" xfId="28695"/>
    <cellStyle name="Standaard 4 2 4 2 2 2 2" xfId="28696"/>
    <cellStyle name="Standaard 4 2 4 2 2 2 2 2" xfId="28697"/>
    <cellStyle name="Standaard 4 2 4 2 2 2 2 2 2" xfId="28698"/>
    <cellStyle name="Standaard 4 2 4 2 2 2 2 3" xfId="28699"/>
    <cellStyle name="Standaard 4 2 4 2 2 2 3" xfId="28700"/>
    <cellStyle name="Standaard 4 2 4 2 2 2 3 2" xfId="28701"/>
    <cellStyle name="Standaard 4 2 4 2 2 2 4" xfId="28702"/>
    <cellStyle name="Standaard 4 2 4 2 2 3" xfId="28703"/>
    <cellStyle name="Standaard 4 2 4 2 2 3 2" xfId="28704"/>
    <cellStyle name="Standaard 4 2 4 2 2 3 2 2" xfId="28705"/>
    <cellStyle name="Standaard 4 2 4 2 2 3 3" xfId="28706"/>
    <cellStyle name="Standaard 4 2 4 2 2 4" xfId="28707"/>
    <cellStyle name="Standaard 4 2 4 2 2 4 2" xfId="28708"/>
    <cellStyle name="Standaard 4 2 4 2 2 5" xfId="28709"/>
    <cellStyle name="Standaard 4 2 4 2 3" xfId="28710"/>
    <cellStyle name="Standaard 4 2 4 2 3 2" xfId="28711"/>
    <cellStyle name="Standaard 4 2 4 2 3 2 2" xfId="28712"/>
    <cellStyle name="Standaard 4 2 4 2 3 2 2 2" xfId="28713"/>
    <cellStyle name="Standaard 4 2 4 2 3 2 3" xfId="28714"/>
    <cellStyle name="Standaard 4 2 4 2 3 3" xfId="28715"/>
    <cellStyle name="Standaard 4 2 4 2 3 3 2" xfId="28716"/>
    <cellStyle name="Standaard 4 2 4 2 3 4" xfId="28717"/>
    <cellStyle name="Standaard 4 2 4 2 4" xfId="28718"/>
    <cellStyle name="Standaard 4 2 4 2 4 2" xfId="28719"/>
    <cellStyle name="Standaard 4 2 4 2 4 2 2" xfId="28720"/>
    <cellStyle name="Standaard 4 2 4 2 4 3" xfId="28721"/>
    <cellStyle name="Standaard 4 2 4 2 5" xfId="28722"/>
    <cellStyle name="Standaard 4 2 4 2 5 2" xfId="28723"/>
    <cellStyle name="Standaard 4 2 4 2 6" xfId="28724"/>
    <cellStyle name="Standaard 4 2 4 3" xfId="28725"/>
    <cellStyle name="Standaard 4 2 4 3 2" xfId="28726"/>
    <cellStyle name="Standaard 4 2 4 3 2 2" xfId="28727"/>
    <cellStyle name="Standaard 4 2 4 3 2 2 2" xfId="28728"/>
    <cellStyle name="Standaard 4 2 4 3 2 2 2 2" xfId="28729"/>
    <cellStyle name="Standaard 4 2 4 3 2 2 3" xfId="28730"/>
    <cellStyle name="Standaard 4 2 4 3 2 3" xfId="28731"/>
    <cellStyle name="Standaard 4 2 4 3 2 3 2" xfId="28732"/>
    <cellStyle name="Standaard 4 2 4 3 2 4" xfId="28733"/>
    <cellStyle name="Standaard 4 2 4 3 3" xfId="28734"/>
    <cellStyle name="Standaard 4 2 4 3 3 2" xfId="28735"/>
    <cellStyle name="Standaard 4 2 4 3 3 2 2" xfId="28736"/>
    <cellStyle name="Standaard 4 2 4 3 3 3" xfId="28737"/>
    <cellStyle name="Standaard 4 2 4 3 4" xfId="28738"/>
    <cellStyle name="Standaard 4 2 4 3 4 2" xfId="28739"/>
    <cellStyle name="Standaard 4 2 4 3 5" xfId="28740"/>
    <cellStyle name="Standaard 4 2 4 4" xfId="28741"/>
    <cellStyle name="Standaard 4 2 4 4 2" xfId="28742"/>
    <cellStyle name="Standaard 4 2 4 4 2 2" xfId="28743"/>
    <cellStyle name="Standaard 4 2 4 4 2 2 2" xfId="28744"/>
    <cellStyle name="Standaard 4 2 4 4 2 3" xfId="28745"/>
    <cellStyle name="Standaard 4 2 4 4 3" xfId="28746"/>
    <cellStyle name="Standaard 4 2 4 4 3 2" xfId="28747"/>
    <cellStyle name="Standaard 4 2 4 4 4" xfId="28748"/>
    <cellStyle name="Standaard 4 2 4 5" xfId="28749"/>
    <cellStyle name="Standaard 4 2 4 5 2" xfId="28750"/>
    <cellStyle name="Standaard 4 2 4 5 2 2" xfId="28751"/>
    <cellStyle name="Standaard 4 2 4 5 3" xfId="28752"/>
    <cellStyle name="Standaard 4 2 4 6" xfId="28753"/>
    <cellStyle name="Standaard 4 2 4 6 2" xfId="28754"/>
    <cellStyle name="Standaard 4 2 4 7" xfId="28755"/>
    <cellStyle name="Standaard 4 2 5" xfId="28756"/>
    <cellStyle name="Standaard 4 2 5 2" xfId="28757"/>
    <cellStyle name="Standaard 4 2 5 2 2" xfId="28758"/>
    <cellStyle name="Standaard 4 2 5 2 2 2" xfId="28759"/>
    <cellStyle name="Standaard 4 2 5 2 2 2 2" xfId="28760"/>
    <cellStyle name="Standaard 4 2 5 2 2 2 2 2" xfId="28761"/>
    <cellStyle name="Standaard 4 2 5 2 2 2 3" xfId="28762"/>
    <cellStyle name="Standaard 4 2 5 2 2 3" xfId="28763"/>
    <cellStyle name="Standaard 4 2 5 2 2 3 2" xfId="28764"/>
    <cellStyle name="Standaard 4 2 5 2 2 4" xfId="28765"/>
    <cellStyle name="Standaard 4 2 5 2 3" xfId="28766"/>
    <cellStyle name="Standaard 4 2 5 2 3 2" xfId="28767"/>
    <cellStyle name="Standaard 4 2 5 2 3 2 2" xfId="28768"/>
    <cellStyle name="Standaard 4 2 5 2 3 3" xfId="28769"/>
    <cellStyle name="Standaard 4 2 5 2 4" xfId="28770"/>
    <cellStyle name="Standaard 4 2 5 2 4 2" xfId="28771"/>
    <cellStyle name="Standaard 4 2 5 2 5" xfId="28772"/>
    <cellStyle name="Standaard 4 2 5 3" xfId="28773"/>
    <cellStyle name="Standaard 4 2 5 3 2" xfId="28774"/>
    <cellStyle name="Standaard 4 2 5 3 2 2" xfId="28775"/>
    <cellStyle name="Standaard 4 2 5 3 2 2 2" xfId="28776"/>
    <cellStyle name="Standaard 4 2 5 3 2 3" xfId="28777"/>
    <cellStyle name="Standaard 4 2 5 3 3" xfId="28778"/>
    <cellStyle name="Standaard 4 2 5 3 3 2" xfId="28779"/>
    <cellStyle name="Standaard 4 2 5 3 4" xfId="28780"/>
    <cellStyle name="Standaard 4 2 5 4" xfId="28781"/>
    <cellStyle name="Standaard 4 2 5 4 2" xfId="28782"/>
    <cellStyle name="Standaard 4 2 5 4 2 2" xfId="28783"/>
    <cellStyle name="Standaard 4 2 5 4 3" xfId="28784"/>
    <cellStyle name="Standaard 4 2 5 5" xfId="28785"/>
    <cellStyle name="Standaard 4 2 5 5 2" xfId="28786"/>
    <cellStyle name="Standaard 4 2 5 6" xfId="28787"/>
    <cellStyle name="Standaard 4 2 6" xfId="28788"/>
    <cellStyle name="Standaard 4 2 7" xfId="28789"/>
    <cellStyle name="Standaard 4 2 7 2" xfId="28790"/>
    <cellStyle name="Standaard 4 2 7 2 2" xfId="28791"/>
    <cellStyle name="Standaard 4 2 7 2 2 2" xfId="28792"/>
    <cellStyle name="Standaard 4 2 7 2 2 2 2" xfId="28793"/>
    <cellStyle name="Standaard 4 2 7 2 2 3" xfId="28794"/>
    <cellStyle name="Standaard 4 2 7 2 3" xfId="28795"/>
    <cellStyle name="Standaard 4 2 7 2 3 2" xfId="28796"/>
    <cellStyle name="Standaard 4 2 7 2 4" xfId="28797"/>
    <cellStyle name="Standaard 4 2 7 3" xfId="28798"/>
    <cellStyle name="Standaard 4 2 7 3 2" xfId="28799"/>
    <cellStyle name="Standaard 4 2 7 3 2 2" xfId="28800"/>
    <cellStyle name="Standaard 4 2 7 3 3" xfId="28801"/>
    <cellStyle name="Standaard 4 2 7 4" xfId="28802"/>
    <cellStyle name="Standaard 4 2 7 4 2" xfId="28803"/>
    <cellStyle name="Standaard 4 2 7 5" xfId="28804"/>
    <cellStyle name="Standaard 4 2 8" xfId="28805"/>
    <cellStyle name="Standaard 4 2 8 2" xfId="28806"/>
    <cellStyle name="Standaard 4 2 8 2 2" xfId="28807"/>
    <cellStyle name="Standaard 4 2 8 2 2 2" xfId="28808"/>
    <cellStyle name="Standaard 4 2 8 2 3" xfId="28809"/>
    <cellStyle name="Standaard 4 2 8 3" xfId="28810"/>
    <cellStyle name="Standaard 4 2 8 3 2" xfId="28811"/>
    <cellStyle name="Standaard 4 2 8 4" xfId="28812"/>
    <cellStyle name="Standaard 4 2 9" xfId="28813"/>
    <cellStyle name="Standaard 4 2 9 2" xfId="28814"/>
    <cellStyle name="Standaard 4 2 9 2 2" xfId="28815"/>
    <cellStyle name="Standaard 4 2 9 3" xfId="28816"/>
    <cellStyle name="Standaard 4 3" xfId="28817"/>
    <cellStyle name="Standaard 4 3 10" xfId="28818"/>
    <cellStyle name="Standaard 4 3 10 2" xfId="28819"/>
    <cellStyle name="Standaard 4 3 11" xfId="28820"/>
    <cellStyle name="Standaard 4 3 2" xfId="28821"/>
    <cellStyle name="Standaard 4 3 2 2" xfId="28822"/>
    <cellStyle name="Standaard 4 3 2 2 2" xfId="28823"/>
    <cellStyle name="Standaard 4 3 2 2 2 2" xfId="28824"/>
    <cellStyle name="Standaard 4 3 2 2 2 2 2" xfId="28825"/>
    <cellStyle name="Standaard 4 3 2 2 2 2 2 2" xfId="28826"/>
    <cellStyle name="Standaard 4 3 2 2 2 2 2 2 2" xfId="28827"/>
    <cellStyle name="Standaard 4 3 2 2 2 2 2 2 2 2" xfId="28828"/>
    <cellStyle name="Standaard 4 3 2 2 2 2 2 2 3" xfId="28829"/>
    <cellStyle name="Standaard 4 3 2 2 2 2 2 3" xfId="28830"/>
    <cellStyle name="Standaard 4 3 2 2 2 2 2 3 2" xfId="28831"/>
    <cellStyle name="Standaard 4 3 2 2 2 2 2 4" xfId="28832"/>
    <cellStyle name="Standaard 4 3 2 2 2 2 3" xfId="28833"/>
    <cellStyle name="Standaard 4 3 2 2 2 2 3 2" xfId="28834"/>
    <cellStyle name="Standaard 4 3 2 2 2 2 3 2 2" xfId="28835"/>
    <cellStyle name="Standaard 4 3 2 2 2 2 3 3" xfId="28836"/>
    <cellStyle name="Standaard 4 3 2 2 2 2 4" xfId="28837"/>
    <cellStyle name="Standaard 4 3 2 2 2 2 4 2" xfId="28838"/>
    <cellStyle name="Standaard 4 3 2 2 2 2 5" xfId="28839"/>
    <cellStyle name="Standaard 4 3 2 2 2 3" xfId="28840"/>
    <cellStyle name="Standaard 4 3 2 2 2 3 2" xfId="28841"/>
    <cellStyle name="Standaard 4 3 2 2 2 3 2 2" xfId="28842"/>
    <cellStyle name="Standaard 4 3 2 2 2 3 2 2 2" xfId="28843"/>
    <cellStyle name="Standaard 4 3 2 2 2 3 2 3" xfId="28844"/>
    <cellStyle name="Standaard 4 3 2 2 2 3 3" xfId="28845"/>
    <cellStyle name="Standaard 4 3 2 2 2 3 3 2" xfId="28846"/>
    <cellStyle name="Standaard 4 3 2 2 2 3 4" xfId="28847"/>
    <cellStyle name="Standaard 4 3 2 2 2 4" xfId="28848"/>
    <cellStyle name="Standaard 4 3 2 2 2 4 2" xfId="28849"/>
    <cellStyle name="Standaard 4 3 2 2 2 4 2 2" xfId="28850"/>
    <cellStyle name="Standaard 4 3 2 2 2 4 3" xfId="28851"/>
    <cellStyle name="Standaard 4 3 2 2 2 5" xfId="28852"/>
    <cellStyle name="Standaard 4 3 2 2 2 5 2" xfId="28853"/>
    <cellStyle name="Standaard 4 3 2 2 2 6" xfId="28854"/>
    <cellStyle name="Standaard 4 3 2 2 3" xfId="28855"/>
    <cellStyle name="Standaard 4 3 2 2 3 2" xfId="28856"/>
    <cellStyle name="Standaard 4 3 2 2 3 2 2" xfId="28857"/>
    <cellStyle name="Standaard 4 3 2 2 3 2 2 2" xfId="28858"/>
    <cellStyle name="Standaard 4 3 2 2 3 2 2 2 2" xfId="28859"/>
    <cellStyle name="Standaard 4 3 2 2 3 2 2 3" xfId="28860"/>
    <cellStyle name="Standaard 4 3 2 2 3 2 3" xfId="28861"/>
    <cellStyle name="Standaard 4 3 2 2 3 2 3 2" xfId="28862"/>
    <cellStyle name="Standaard 4 3 2 2 3 2 4" xfId="28863"/>
    <cellStyle name="Standaard 4 3 2 2 3 3" xfId="28864"/>
    <cellStyle name="Standaard 4 3 2 2 3 3 2" xfId="28865"/>
    <cellStyle name="Standaard 4 3 2 2 3 3 2 2" xfId="28866"/>
    <cellStyle name="Standaard 4 3 2 2 3 3 3" xfId="28867"/>
    <cellStyle name="Standaard 4 3 2 2 3 4" xfId="28868"/>
    <cellStyle name="Standaard 4 3 2 2 3 4 2" xfId="28869"/>
    <cellStyle name="Standaard 4 3 2 2 3 5" xfId="28870"/>
    <cellStyle name="Standaard 4 3 2 2 4" xfId="28871"/>
    <cellStyle name="Standaard 4 3 2 2 4 2" xfId="28872"/>
    <cellStyle name="Standaard 4 3 2 2 4 2 2" xfId="28873"/>
    <cellStyle name="Standaard 4 3 2 2 4 2 2 2" xfId="28874"/>
    <cellStyle name="Standaard 4 3 2 2 4 2 3" xfId="28875"/>
    <cellStyle name="Standaard 4 3 2 2 4 3" xfId="28876"/>
    <cellStyle name="Standaard 4 3 2 2 4 3 2" xfId="28877"/>
    <cellStyle name="Standaard 4 3 2 2 4 4" xfId="28878"/>
    <cellStyle name="Standaard 4 3 2 2 5" xfId="28879"/>
    <cellStyle name="Standaard 4 3 2 2 5 2" xfId="28880"/>
    <cellStyle name="Standaard 4 3 2 2 5 2 2" xfId="28881"/>
    <cellStyle name="Standaard 4 3 2 2 5 3" xfId="28882"/>
    <cellStyle name="Standaard 4 3 2 2 6" xfId="28883"/>
    <cellStyle name="Standaard 4 3 2 2 6 2" xfId="28884"/>
    <cellStyle name="Standaard 4 3 2 2 7" xfId="28885"/>
    <cellStyle name="Standaard 4 3 2 3" xfId="28886"/>
    <cellStyle name="Standaard 4 3 2 3 2" xfId="28887"/>
    <cellStyle name="Standaard 4 3 2 3 2 2" xfId="28888"/>
    <cellStyle name="Standaard 4 3 2 3 2 2 2" xfId="28889"/>
    <cellStyle name="Standaard 4 3 2 3 2 2 2 2" xfId="28890"/>
    <cellStyle name="Standaard 4 3 2 3 2 2 2 2 2" xfId="28891"/>
    <cellStyle name="Standaard 4 3 2 3 2 2 2 3" xfId="28892"/>
    <cellStyle name="Standaard 4 3 2 3 2 2 3" xfId="28893"/>
    <cellStyle name="Standaard 4 3 2 3 2 2 3 2" xfId="28894"/>
    <cellStyle name="Standaard 4 3 2 3 2 2 4" xfId="28895"/>
    <cellStyle name="Standaard 4 3 2 3 2 3" xfId="28896"/>
    <cellStyle name="Standaard 4 3 2 3 2 3 2" xfId="28897"/>
    <cellStyle name="Standaard 4 3 2 3 2 3 2 2" xfId="28898"/>
    <cellStyle name="Standaard 4 3 2 3 2 3 3" xfId="28899"/>
    <cellStyle name="Standaard 4 3 2 3 2 4" xfId="28900"/>
    <cellStyle name="Standaard 4 3 2 3 2 4 2" xfId="28901"/>
    <cellStyle name="Standaard 4 3 2 3 2 5" xfId="28902"/>
    <cellStyle name="Standaard 4 3 2 3 3" xfId="28903"/>
    <cellStyle name="Standaard 4 3 2 3 3 2" xfId="28904"/>
    <cellStyle name="Standaard 4 3 2 3 3 2 2" xfId="28905"/>
    <cellStyle name="Standaard 4 3 2 3 3 2 2 2" xfId="28906"/>
    <cellStyle name="Standaard 4 3 2 3 3 2 3" xfId="28907"/>
    <cellStyle name="Standaard 4 3 2 3 3 3" xfId="28908"/>
    <cellStyle name="Standaard 4 3 2 3 3 3 2" xfId="28909"/>
    <cellStyle name="Standaard 4 3 2 3 3 4" xfId="28910"/>
    <cellStyle name="Standaard 4 3 2 3 4" xfId="28911"/>
    <cellStyle name="Standaard 4 3 2 3 4 2" xfId="28912"/>
    <cellStyle name="Standaard 4 3 2 3 4 2 2" xfId="28913"/>
    <cellStyle name="Standaard 4 3 2 3 4 3" xfId="28914"/>
    <cellStyle name="Standaard 4 3 2 3 5" xfId="28915"/>
    <cellStyle name="Standaard 4 3 2 3 5 2" xfId="28916"/>
    <cellStyle name="Standaard 4 3 2 3 6" xfId="28917"/>
    <cellStyle name="Standaard 4 3 2 4" xfId="28918"/>
    <cellStyle name="Standaard 4 3 2 5" xfId="28919"/>
    <cellStyle name="Standaard 4 3 2 5 2" xfId="28920"/>
    <cellStyle name="Standaard 4 3 2 5 2 2" xfId="28921"/>
    <cellStyle name="Standaard 4 3 2 5 2 2 2" xfId="28922"/>
    <cellStyle name="Standaard 4 3 2 5 2 2 2 2" xfId="28923"/>
    <cellStyle name="Standaard 4 3 2 5 2 2 3" xfId="28924"/>
    <cellStyle name="Standaard 4 3 2 5 2 3" xfId="28925"/>
    <cellStyle name="Standaard 4 3 2 5 2 3 2" xfId="28926"/>
    <cellStyle name="Standaard 4 3 2 5 2 4" xfId="28927"/>
    <cellStyle name="Standaard 4 3 2 5 3" xfId="28928"/>
    <cellStyle name="Standaard 4 3 2 5 3 2" xfId="28929"/>
    <cellStyle name="Standaard 4 3 2 5 3 2 2" xfId="28930"/>
    <cellStyle name="Standaard 4 3 2 5 3 3" xfId="28931"/>
    <cellStyle name="Standaard 4 3 2 5 4" xfId="28932"/>
    <cellStyle name="Standaard 4 3 2 5 4 2" xfId="28933"/>
    <cellStyle name="Standaard 4 3 2 5 5" xfId="28934"/>
    <cellStyle name="Standaard 4 3 2 6" xfId="28935"/>
    <cellStyle name="Standaard 4 3 2 6 2" xfId="28936"/>
    <cellStyle name="Standaard 4 3 2 6 2 2" xfId="28937"/>
    <cellStyle name="Standaard 4 3 2 6 2 2 2" xfId="28938"/>
    <cellStyle name="Standaard 4 3 2 6 2 3" xfId="28939"/>
    <cellStyle name="Standaard 4 3 2 6 3" xfId="28940"/>
    <cellStyle name="Standaard 4 3 2 6 3 2" xfId="28941"/>
    <cellStyle name="Standaard 4 3 2 6 4" xfId="28942"/>
    <cellStyle name="Standaard 4 3 2 7" xfId="28943"/>
    <cellStyle name="Standaard 4 3 2 7 2" xfId="28944"/>
    <cellStyle name="Standaard 4 3 2 7 2 2" xfId="28945"/>
    <cellStyle name="Standaard 4 3 2 7 3" xfId="28946"/>
    <cellStyle name="Standaard 4 3 2 8" xfId="28947"/>
    <cellStyle name="Standaard 4 3 2 8 2" xfId="28948"/>
    <cellStyle name="Standaard 4 3 2 9" xfId="28949"/>
    <cellStyle name="Standaard 4 3 3" xfId="28950"/>
    <cellStyle name="Standaard 4 3 3 2" xfId="28951"/>
    <cellStyle name="Standaard 4 3 3 2 2" xfId="28952"/>
    <cellStyle name="Standaard 4 3 3 2 2 2" xfId="28953"/>
    <cellStyle name="Standaard 4 3 3 2 2 2 2" xfId="28954"/>
    <cellStyle name="Standaard 4 3 3 2 2 2 2 2" xfId="28955"/>
    <cellStyle name="Standaard 4 3 3 2 2 2 2 2 2" xfId="28956"/>
    <cellStyle name="Standaard 4 3 3 2 2 2 2 2 2 2" xfId="28957"/>
    <cellStyle name="Standaard 4 3 3 2 2 2 2 2 3" xfId="28958"/>
    <cellStyle name="Standaard 4 3 3 2 2 2 2 3" xfId="28959"/>
    <cellStyle name="Standaard 4 3 3 2 2 2 2 3 2" xfId="28960"/>
    <cellStyle name="Standaard 4 3 3 2 2 2 2 4" xfId="28961"/>
    <cellStyle name="Standaard 4 3 3 2 2 2 3" xfId="28962"/>
    <cellStyle name="Standaard 4 3 3 2 2 2 3 2" xfId="28963"/>
    <cellStyle name="Standaard 4 3 3 2 2 2 3 2 2" xfId="28964"/>
    <cellStyle name="Standaard 4 3 3 2 2 2 3 3" xfId="28965"/>
    <cellStyle name="Standaard 4 3 3 2 2 2 4" xfId="28966"/>
    <cellStyle name="Standaard 4 3 3 2 2 2 4 2" xfId="28967"/>
    <cellStyle name="Standaard 4 3 3 2 2 2 5" xfId="28968"/>
    <cellStyle name="Standaard 4 3 3 2 2 3" xfId="28969"/>
    <cellStyle name="Standaard 4 3 3 2 2 3 2" xfId="28970"/>
    <cellStyle name="Standaard 4 3 3 2 2 3 2 2" xfId="28971"/>
    <cellStyle name="Standaard 4 3 3 2 2 3 2 2 2" xfId="28972"/>
    <cellStyle name="Standaard 4 3 3 2 2 3 2 3" xfId="28973"/>
    <cellStyle name="Standaard 4 3 3 2 2 3 3" xfId="28974"/>
    <cellStyle name="Standaard 4 3 3 2 2 3 3 2" xfId="28975"/>
    <cellStyle name="Standaard 4 3 3 2 2 3 4" xfId="28976"/>
    <cellStyle name="Standaard 4 3 3 2 2 4" xfId="28977"/>
    <cellStyle name="Standaard 4 3 3 2 2 4 2" xfId="28978"/>
    <cellStyle name="Standaard 4 3 3 2 2 4 2 2" xfId="28979"/>
    <cellStyle name="Standaard 4 3 3 2 2 4 3" xfId="28980"/>
    <cellStyle name="Standaard 4 3 3 2 2 5" xfId="28981"/>
    <cellStyle name="Standaard 4 3 3 2 2 5 2" xfId="28982"/>
    <cellStyle name="Standaard 4 3 3 2 2 6" xfId="28983"/>
    <cellStyle name="Standaard 4 3 3 2 3" xfId="28984"/>
    <cellStyle name="Standaard 4 3 3 2 3 2" xfId="28985"/>
    <cellStyle name="Standaard 4 3 3 2 3 2 2" xfId="28986"/>
    <cellStyle name="Standaard 4 3 3 2 3 2 2 2" xfId="28987"/>
    <cellStyle name="Standaard 4 3 3 2 3 2 2 2 2" xfId="28988"/>
    <cellStyle name="Standaard 4 3 3 2 3 2 2 3" xfId="28989"/>
    <cellStyle name="Standaard 4 3 3 2 3 2 3" xfId="28990"/>
    <cellStyle name="Standaard 4 3 3 2 3 2 3 2" xfId="28991"/>
    <cellStyle name="Standaard 4 3 3 2 3 2 4" xfId="28992"/>
    <cellStyle name="Standaard 4 3 3 2 3 3" xfId="28993"/>
    <cellStyle name="Standaard 4 3 3 2 3 3 2" xfId="28994"/>
    <cellStyle name="Standaard 4 3 3 2 3 3 2 2" xfId="28995"/>
    <cellStyle name="Standaard 4 3 3 2 3 3 3" xfId="28996"/>
    <cellStyle name="Standaard 4 3 3 2 3 4" xfId="28997"/>
    <cellStyle name="Standaard 4 3 3 2 3 4 2" xfId="28998"/>
    <cellStyle name="Standaard 4 3 3 2 3 5" xfId="28999"/>
    <cellStyle name="Standaard 4 3 3 2 4" xfId="29000"/>
    <cellStyle name="Standaard 4 3 3 2 4 2" xfId="29001"/>
    <cellStyle name="Standaard 4 3 3 2 4 2 2" xfId="29002"/>
    <cellStyle name="Standaard 4 3 3 2 4 2 2 2" xfId="29003"/>
    <cellStyle name="Standaard 4 3 3 2 4 2 3" xfId="29004"/>
    <cellStyle name="Standaard 4 3 3 2 4 3" xfId="29005"/>
    <cellStyle name="Standaard 4 3 3 2 4 3 2" xfId="29006"/>
    <cellStyle name="Standaard 4 3 3 2 4 4" xfId="29007"/>
    <cellStyle name="Standaard 4 3 3 2 5" xfId="29008"/>
    <cellStyle name="Standaard 4 3 3 2 5 2" xfId="29009"/>
    <cellStyle name="Standaard 4 3 3 2 5 2 2" xfId="29010"/>
    <cellStyle name="Standaard 4 3 3 2 5 3" xfId="29011"/>
    <cellStyle name="Standaard 4 3 3 2 6" xfId="29012"/>
    <cellStyle name="Standaard 4 3 3 2 6 2" xfId="29013"/>
    <cellStyle name="Standaard 4 3 3 2 7" xfId="29014"/>
    <cellStyle name="Standaard 4 3 3 3" xfId="29015"/>
    <cellStyle name="Standaard 4 3 3 3 2" xfId="29016"/>
    <cellStyle name="Standaard 4 3 3 3 2 2" xfId="29017"/>
    <cellStyle name="Standaard 4 3 3 3 2 2 2" xfId="29018"/>
    <cellStyle name="Standaard 4 3 3 3 2 2 2 2" xfId="29019"/>
    <cellStyle name="Standaard 4 3 3 3 2 2 2 2 2" xfId="29020"/>
    <cellStyle name="Standaard 4 3 3 3 2 2 2 3" xfId="29021"/>
    <cellStyle name="Standaard 4 3 3 3 2 2 3" xfId="29022"/>
    <cellStyle name="Standaard 4 3 3 3 2 2 3 2" xfId="29023"/>
    <cellStyle name="Standaard 4 3 3 3 2 2 4" xfId="29024"/>
    <cellStyle name="Standaard 4 3 3 3 2 3" xfId="29025"/>
    <cellStyle name="Standaard 4 3 3 3 2 3 2" xfId="29026"/>
    <cellStyle name="Standaard 4 3 3 3 2 3 2 2" xfId="29027"/>
    <cellStyle name="Standaard 4 3 3 3 2 3 3" xfId="29028"/>
    <cellStyle name="Standaard 4 3 3 3 2 4" xfId="29029"/>
    <cellStyle name="Standaard 4 3 3 3 2 4 2" xfId="29030"/>
    <cellStyle name="Standaard 4 3 3 3 2 5" xfId="29031"/>
    <cellStyle name="Standaard 4 3 3 3 3" xfId="29032"/>
    <cellStyle name="Standaard 4 3 3 3 3 2" xfId="29033"/>
    <cellStyle name="Standaard 4 3 3 3 3 2 2" xfId="29034"/>
    <cellStyle name="Standaard 4 3 3 3 3 2 2 2" xfId="29035"/>
    <cellStyle name="Standaard 4 3 3 3 3 2 3" xfId="29036"/>
    <cellStyle name="Standaard 4 3 3 3 3 3" xfId="29037"/>
    <cellStyle name="Standaard 4 3 3 3 3 3 2" xfId="29038"/>
    <cellStyle name="Standaard 4 3 3 3 3 4" xfId="29039"/>
    <cellStyle name="Standaard 4 3 3 3 4" xfId="29040"/>
    <cellStyle name="Standaard 4 3 3 3 4 2" xfId="29041"/>
    <cellStyle name="Standaard 4 3 3 3 4 2 2" xfId="29042"/>
    <cellStyle name="Standaard 4 3 3 3 4 3" xfId="29043"/>
    <cellStyle name="Standaard 4 3 3 3 5" xfId="29044"/>
    <cellStyle name="Standaard 4 3 3 3 5 2" xfId="29045"/>
    <cellStyle name="Standaard 4 3 3 3 6" xfId="29046"/>
    <cellStyle name="Standaard 4 3 3 4" xfId="29047"/>
    <cellStyle name="Standaard 4 3 3 4 2" xfId="29048"/>
    <cellStyle name="Standaard 4 3 3 4 2 2" xfId="29049"/>
    <cellStyle name="Standaard 4 3 3 4 2 2 2" xfId="29050"/>
    <cellStyle name="Standaard 4 3 3 4 2 2 2 2" xfId="29051"/>
    <cellStyle name="Standaard 4 3 3 4 2 2 3" xfId="29052"/>
    <cellStyle name="Standaard 4 3 3 4 2 3" xfId="29053"/>
    <cellStyle name="Standaard 4 3 3 4 2 3 2" xfId="29054"/>
    <cellStyle name="Standaard 4 3 3 4 2 4" xfId="29055"/>
    <cellStyle name="Standaard 4 3 3 4 3" xfId="29056"/>
    <cellStyle name="Standaard 4 3 3 4 3 2" xfId="29057"/>
    <cellStyle name="Standaard 4 3 3 4 3 2 2" xfId="29058"/>
    <cellStyle name="Standaard 4 3 3 4 3 3" xfId="29059"/>
    <cellStyle name="Standaard 4 3 3 4 4" xfId="29060"/>
    <cellStyle name="Standaard 4 3 3 4 4 2" xfId="29061"/>
    <cellStyle name="Standaard 4 3 3 4 5" xfId="29062"/>
    <cellStyle name="Standaard 4 3 3 5" xfId="29063"/>
    <cellStyle name="Standaard 4 3 3 5 2" xfId="29064"/>
    <cellStyle name="Standaard 4 3 3 5 2 2" xfId="29065"/>
    <cellStyle name="Standaard 4 3 3 5 2 2 2" xfId="29066"/>
    <cellStyle name="Standaard 4 3 3 5 2 3" xfId="29067"/>
    <cellStyle name="Standaard 4 3 3 5 3" xfId="29068"/>
    <cellStyle name="Standaard 4 3 3 5 3 2" xfId="29069"/>
    <cellStyle name="Standaard 4 3 3 5 4" xfId="29070"/>
    <cellStyle name="Standaard 4 3 3 6" xfId="29071"/>
    <cellStyle name="Standaard 4 3 3 6 2" xfId="29072"/>
    <cellStyle name="Standaard 4 3 3 6 2 2" xfId="29073"/>
    <cellStyle name="Standaard 4 3 3 6 3" xfId="29074"/>
    <cellStyle name="Standaard 4 3 3 7" xfId="29075"/>
    <cellStyle name="Standaard 4 3 3 7 2" xfId="29076"/>
    <cellStyle name="Standaard 4 3 3 8" xfId="29077"/>
    <cellStyle name="Standaard 4 3 4" xfId="29078"/>
    <cellStyle name="Standaard 4 3 4 2" xfId="29079"/>
    <cellStyle name="Standaard 4 3 4 2 2" xfId="29080"/>
    <cellStyle name="Standaard 4 3 4 2 2 2" xfId="29081"/>
    <cellStyle name="Standaard 4 3 4 2 2 2 2" xfId="29082"/>
    <cellStyle name="Standaard 4 3 4 2 2 2 2 2" xfId="29083"/>
    <cellStyle name="Standaard 4 3 4 2 2 2 2 2 2" xfId="29084"/>
    <cellStyle name="Standaard 4 3 4 2 2 2 2 3" xfId="29085"/>
    <cellStyle name="Standaard 4 3 4 2 2 2 3" xfId="29086"/>
    <cellStyle name="Standaard 4 3 4 2 2 2 3 2" xfId="29087"/>
    <cellStyle name="Standaard 4 3 4 2 2 2 4" xfId="29088"/>
    <cellStyle name="Standaard 4 3 4 2 2 3" xfId="29089"/>
    <cellStyle name="Standaard 4 3 4 2 2 3 2" xfId="29090"/>
    <cellStyle name="Standaard 4 3 4 2 2 3 2 2" xfId="29091"/>
    <cellStyle name="Standaard 4 3 4 2 2 3 3" xfId="29092"/>
    <cellStyle name="Standaard 4 3 4 2 2 4" xfId="29093"/>
    <cellStyle name="Standaard 4 3 4 2 2 4 2" xfId="29094"/>
    <cellStyle name="Standaard 4 3 4 2 2 5" xfId="29095"/>
    <cellStyle name="Standaard 4 3 4 2 3" xfId="29096"/>
    <cellStyle name="Standaard 4 3 4 2 3 2" xfId="29097"/>
    <cellStyle name="Standaard 4 3 4 2 3 2 2" xfId="29098"/>
    <cellStyle name="Standaard 4 3 4 2 3 2 2 2" xfId="29099"/>
    <cellStyle name="Standaard 4 3 4 2 3 2 3" xfId="29100"/>
    <cellStyle name="Standaard 4 3 4 2 3 3" xfId="29101"/>
    <cellStyle name="Standaard 4 3 4 2 3 3 2" xfId="29102"/>
    <cellStyle name="Standaard 4 3 4 2 3 4" xfId="29103"/>
    <cellStyle name="Standaard 4 3 4 2 4" xfId="29104"/>
    <cellStyle name="Standaard 4 3 4 2 4 2" xfId="29105"/>
    <cellStyle name="Standaard 4 3 4 2 4 2 2" xfId="29106"/>
    <cellStyle name="Standaard 4 3 4 2 4 3" xfId="29107"/>
    <cellStyle name="Standaard 4 3 4 2 5" xfId="29108"/>
    <cellStyle name="Standaard 4 3 4 2 5 2" xfId="29109"/>
    <cellStyle name="Standaard 4 3 4 2 6" xfId="29110"/>
    <cellStyle name="Standaard 4 3 4 3" xfId="29111"/>
    <cellStyle name="Standaard 4 3 4 3 2" xfId="29112"/>
    <cellStyle name="Standaard 4 3 4 3 2 2" xfId="29113"/>
    <cellStyle name="Standaard 4 3 4 3 2 2 2" xfId="29114"/>
    <cellStyle name="Standaard 4 3 4 3 2 2 2 2" xfId="29115"/>
    <cellStyle name="Standaard 4 3 4 3 2 2 3" xfId="29116"/>
    <cellStyle name="Standaard 4 3 4 3 2 3" xfId="29117"/>
    <cellStyle name="Standaard 4 3 4 3 2 3 2" xfId="29118"/>
    <cellStyle name="Standaard 4 3 4 3 2 4" xfId="29119"/>
    <cellStyle name="Standaard 4 3 4 3 3" xfId="29120"/>
    <cellStyle name="Standaard 4 3 4 3 3 2" xfId="29121"/>
    <cellStyle name="Standaard 4 3 4 3 3 2 2" xfId="29122"/>
    <cellStyle name="Standaard 4 3 4 3 3 3" xfId="29123"/>
    <cellStyle name="Standaard 4 3 4 3 4" xfId="29124"/>
    <cellStyle name="Standaard 4 3 4 3 4 2" xfId="29125"/>
    <cellStyle name="Standaard 4 3 4 3 5" xfId="29126"/>
    <cellStyle name="Standaard 4 3 4 4" xfId="29127"/>
    <cellStyle name="Standaard 4 3 4 4 2" xfId="29128"/>
    <cellStyle name="Standaard 4 3 4 4 2 2" xfId="29129"/>
    <cellStyle name="Standaard 4 3 4 4 2 2 2" xfId="29130"/>
    <cellStyle name="Standaard 4 3 4 4 2 3" xfId="29131"/>
    <cellStyle name="Standaard 4 3 4 4 3" xfId="29132"/>
    <cellStyle name="Standaard 4 3 4 4 3 2" xfId="29133"/>
    <cellStyle name="Standaard 4 3 4 4 4" xfId="29134"/>
    <cellStyle name="Standaard 4 3 4 5" xfId="29135"/>
    <cellStyle name="Standaard 4 3 4 5 2" xfId="29136"/>
    <cellStyle name="Standaard 4 3 4 5 2 2" xfId="29137"/>
    <cellStyle name="Standaard 4 3 4 5 3" xfId="29138"/>
    <cellStyle name="Standaard 4 3 4 6" xfId="29139"/>
    <cellStyle name="Standaard 4 3 4 6 2" xfId="29140"/>
    <cellStyle name="Standaard 4 3 4 7" xfId="29141"/>
    <cellStyle name="Standaard 4 3 5" xfId="29142"/>
    <cellStyle name="Standaard 4 3 5 2" xfId="29143"/>
    <cellStyle name="Standaard 4 3 5 2 2" xfId="29144"/>
    <cellStyle name="Standaard 4 3 5 2 2 2" xfId="29145"/>
    <cellStyle name="Standaard 4 3 5 2 2 2 2" xfId="29146"/>
    <cellStyle name="Standaard 4 3 5 2 2 2 2 2" xfId="29147"/>
    <cellStyle name="Standaard 4 3 5 2 2 2 3" xfId="29148"/>
    <cellStyle name="Standaard 4 3 5 2 2 3" xfId="29149"/>
    <cellStyle name="Standaard 4 3 5 2 2 3 2" xfId="29150"/>
    <cellStyle name="Standaard 4 3 5 2 2 4" xfId="29151"/>
    <cellStyle name="Standaard 4 3 5 2 3" xfId="29152"/>
    <cellStyle name="Standaard 4 3 5 2 3 2" xfId="29153"/>
    <cellStyle name="Standaard 4 3 5 2 3 2 2" xfId="29154"/>
    <cellStyle name="Standaard 4 3 5 2 3 3" xfId="29155"/>
    <cellStyle name="Standaard 4 3 5 2 4" xfId="29156"/>
    <cellStyle name="Standaard 4 3 5 2 4 2" xfId="29157"/>
    <cellStyle name="Standaard 4 3 5 2 5" xfId="29158"/>
    <cellStyle name="Standaard 4 3 5 3" xfId="29159"/>
    <cellStyle name="Standaard 4 3 5 3 2" xfId="29160"/>
    <cellStyle name="Standaard 4 3 5 3 2 2" xfId="29161"/>
    <cellStyle name="Standaard 4 3 5 3 2 2 2" xfId="29162"/>
    <cellStyle name="Standaard 4 3 5 3 2 3" xfId="29163"/>
    <cellStyle name="Standaard 4 3 5 3 3" xfId="29164"/>
    <cellStyle name="Standaard 4 3 5 3 3 2" xfId="29165"/>
    <cellStyle name="Standaard 4 3 5 3 4" xfId="29166"/>
    <cellStyle name="Standaard 4 3 5 4" xfId="29167"/>
    <cellStyle name="Standaard 4 3 5 4 2" xfId="29168"/>
    <cellStyle name="Standaard 4 3 5 4 2 2" xfId="29169"/>
    <cellStyle name="Standaard 4 3 5 4 3" xfId="29170"/>
    <cellStyle name="Standaard 4 3 5 5" xfId="29171"/>
    <cellStyle name="Standaard 4 3 5 5 2" xfId="29172"/>
    <cellStyle name="Standaard 4 3 5 6" xfId="29173"/>
    <cellStyle name="Standaard 4 3 6" xfId="29174"/>
    <cellStyle name="Standaard 4 3 7" xfId="29175"/>
    <cellStyle name="Standaard 4 3 7 2" xfId="29176"/>
    <cellStyle name="Standaard 4 3 7 2 2" xfId="29177"/>
    <cellStyle name="Standaard 4 3 7 2 2 2" xfId="29178"/>
    <cellStyle name="Standaard 4 3 7 2 2 2 2" xfId="29179"/>
    <cellStyle name="Standaard 4 3 7 2 2 3" xfId="29180"/>
    <cellStyle name="Standaard 4 3 7 2 3" xfId="29181"/>
    <cellStyle name="Standaard 4 3 7 2 3 2" xfId="29182"/>
    <cellStyle name="Standaard 4 3 7 2 4" xfId="29183"/>
    <cellStyle name="Standaard 4 3 7 3" xfId="29184"/>
    <cellStyle name="Standaard 4 3 7 3 2" xfId="29185"/>
    <cellStyle name="Standaard 4 3 7 3 2 2" xfId="29186"/>
    <cellStyle name="Standaard 4 3 7 3 3" xfId="29187"/>
    <cellStyle name="Standaard 4 3 7 4" xfId="29188"/>
    <cellStyle name="Standaard 4 3 7 4 2" xfId="29189"/>
    <cellStyle name="Standaard 4 3 7 5" xfId="29190"/>
    <cellStyle name="Standaard 4 3 8" xfId="29191"/>
    <cellStyle name="Standaard 4 3 8 2" xfId="29192"/>
    <cellStyle name="Standaard 4 3 8 2 2" xfId="29193"/>
    <cellStyle name="Standaard 4 3 8 2 2 2" xfId="29194"/>
    <cellStyle name="Standaard 4 3 8 2 3" xfId="29195"/>
    <cellStyle name="Standaard 4 3 8 3" xfId="29196"/>
    <cellStyle name="Standaard 4 3 8 3 2" xfId="29197"/>
    <cellStyle name="Standaard 4 3 8 4" xfId="29198"/>
    <cellStyle name="Standaard 4 3 9" xfId="29199"/>
    <cellStyle name="Standaard 4 3 9 2" xfId="29200"/>
    <cellStyle name="Standaard 4 3 9 2 2" xfId="29201"/>
    <cellStyle name="Standaard 4 3 9 3" xfId="29202"/>
    <cellStyle name="Standaard 4 4" xfId="29203"/>
    <cellStyle name="Standaard 4 4 2" xfId="29204"/>
    <cellStyle name="Standaard 4 4 2 2" xfId="29205"/>
    <cellStyle name="Standaard 4 4 2 2 2" xfId="29206"/>
    <cellStyle name="Standaard 4 4 2 2 2 2" xfId="29207"/>
    <cellStyle name="Standaard 4 4 2 2 2 2 2" xfId="29208"/>
    <cellStyle name="Standaard 4 4 2 2 2 2 2 2" xfId="29209"/>
    <cellStyle name="Standaard 4 4 2 2 2 2 2 2 2" xfId="29210"/>
    <cellStyle name="Standaard 4 4 2 2 2 2 2 3" xfId="29211"/>
    <cellStyle name="Standaard 4 4 2 2 2 2 3" xfId="29212"/>
    <cellStyle name="Standaard 4 4 2 2 2 2 3 2" xfId="29213"/>
    <cellStyle name="Standaard 4 4 2 2 2 2 4" xfId="29214"/>
    <cellStyle name="Standaard 4 4 2 2 2 3" xfId="29215"/>
    <cellStyle name="Standaard 4 4 2 2 2 3 2" xfId="29216"/>
    <cellStyle name="Standaard 4 4 2 2 2 3 2 2" xfId="29217"/>
    <cellStyle name="Standaard 4 4 2 2 2 3 3" xfId="29218"/>
    <cellStyle name="Standaard 4 4 2 2 2 4" xfId="29219"/>
    <cellStyle name="Standaard 4 4 2 2 2 4 2" xfId="29220"/>
    <cellStyle name="Standaard 4 4 2 2 2 5" xfId="29221"/>
    <cellStyle name="Standaard 4 4 2 2 3" xfId="29222"/>
    <cellStyle name="Standaard 4 4 2 2 3 2" xfId="29223"/>
    <cellStyle name="Standaard 4 4 2 2 3 2 2" xfId="29224"/>
    <cellStyle name="Standaard 4 4 2 2 3 2 2 2" xfId="29225"/>
    <cellStyle name="Standaard 4 4 2 2 3 2 3" xfId="29226"/>
    <cellStyle name="Standaard 4 4 2 2 3 3" xfId="29227"/>
    <cellStyle name="Standaard 4 4 2 2 3 3 2" xfId="29228"/>
    <cellStyle name="Standaard 4 4 2 2 3 4" xfId="29229"/>
    <cellStyle name="Standaard 4 4 2 2 4" xfId="29230"/>
    <cellStyle name="Standaard 4 4 2 2 4 2" xfId="29231"/>
    <cellStyle name="Standaard 4 4 2 2 4 2 2" xfId="29232"/>
    <cellStyle name="Standaard 4 4 2 2 4 3" xfId="29233"/>
    <cellStyle name="Standaard 4 4 2 2 5" xfId="29234"/>
    <cellStyle name="Standaard 4 4 2 2 5 2" xfId="29235"/>
    <cellStyle name="Standaard 4 4 2 2 6" xfId="29236"/>
    <cellStyle name="Standaard 4 4 2 3" xfId="29237"/>
    <cellStyle name="Standaard 4 4 2 3 2" xfId="29238"/>
    <cellStyle name="Standaard 4 4 2 3 2 2" xfId="29239"/>
    <cellStyle name="Standaard 4 4 2 3 2 2 2" xfId="29240"/>
    <cellStyle name="Standaard 4 4 2 3 2 2 2 2" xfId="29241"/>
    <cellStyle name="Standaard 4 4 2 3 2 2 3" xfId="29242"/>
    <cellStyle name="Standaard 4 4 2 3 2 3" xfId="29243"/>
    <cellStyle name="Standaard 4 4 2 3 2 3 2" xfId="29244"/>
    <cellStyle name="Standaard 4 4 2 3 2 4" xfId="29245"/>
    <cellStyle name="Standaard 4 4 2 3 3" xfId="29246"/>
    <cellStyle name="Standaard 4 4 2 3 3 2" xfId="29247"/>
    <cellStyle name="Standaard 4 4 2 3 3 2 2" xfId="29248"/>
    <cellStyle name="Standaard 4 4 2 3 3 3" xfId="29249"/>
    <cellStyle name="Standaard 4 4 2 3 4" xfId="29250"/>
    <cellStyle name="Standaard 4 4 2 3 4 2" xfId="29251"/>
    <cellStyle name="Standaard 4 4 2 3 5" xfId="29252"/>
    <cellStyle name="Standaard 4 4 2 4" xfId="29253"/>
    <cellStyle name="Standaard 4 4 2 4 2" xfId="29254"/>
    <cellStyle name="Standaard 4 4 2 4 2 2" xfId="29255"/>
    <cellStyle name="Standaard 4 4 2 4 2 2 2" xfId="29256"/>
    <cellStyle name="Standaard 4 4 2 4 2 3" xfId="29257"/>
    <cellStyle name="Standaard 4 4 2 4 3" xfId="29258"/>
    <cellStyle name="Standaard 4 4 2 4 3 2" xfId="29259"/>
    <cellStyle name="Standaard 4 4 2 4 4" xfId="29260"/>
    <cellStyle name="Standaard 4 4 2 5" xfId="29261"/>
    <cellStyle name="Standaard 4 4 2 5 2" xfId="29262"/>
    <cellStyle name="Standaard 4 4 2 5 2 2" xfId="29263"/>
    <cellStyle name="Standaard 4 4 2 5 3" xfId="29264"/>
    <cellStyle name="Standaard 4 4 2 6" xfId="29265"/>
    <cellStyle name="Standaard 4 4 2 6 2" xfId="29266"/>
    <cellStyle name="Standaard 4 4 2 7" xfId="29267"/>
    <cellStyle name="Standaard 4 4 3" xfId="29268"/>
    <cellStyle name="Standaard 4 4 3 2" xfId="29269"/>
    <cellStyle name="Standaard 4 4 3 2 2" xfId="29270"/>
    <cellStyle name="Standaard 4 4 3 2 2 2" xfId="29271"/>
    <cellStyle name="Standaard 4 4 3 2 2 2 2" xfId="29272"/>
    <cellStyle name="Standaard 4 4 3 2 2 2 2 2" xfId="29273"/>
    <cellStyle name="Standaard 4 4 3 2 2 2 3" xfId="29274"/>
    <cellStyle name="Standaard 4 4 3 2 2 3" xfId="29275"/>
    <cellStyle name="Standaard 4 4 3 2 2 3 2" xfId="29276"/>
    <cellStyle name="Standaard 4 4 3 2 2 4" xfId="29277"/>
    <cellStyle name="Standaard 4 4 3 2 3" xfId="29278"/>
    <cellStyle name="Standaard 4 4 3 2 3 2" xfId="29279"/>
    <cellStyle name="Standaard 4 4 3 2 3 2 2" xfId="29280"/>
    <cellStyle name="Standaard 4 4 3 2 3 3" xfId="29281"/>
    <cellStyle name="Standaard 4 4 3 2 4" xfId="29282"/>
    <cellStyle name="Standaard 4 4 3 2 4 2" xfId="29283"/>
    <cellStyle name="Standaard 4 4 3 2 5" xfId="29284"/>
    <cellStyle name="Standaard 4 4 3 3" xfId="29285"/>
    <cellStyle name="Standaard 4 4 3 3 2" xfId="29286"/>
    <cellStyle name="Standaard 4 4 3 3 2 2" xfId="29287"/>
    <cellStyle name="Standaard 4 4 3 3 2 2 2" xfId="29288"/>
    <cellStyle name="Standaard 4 4 3 3 2 3" xfId="29289"/>
    <cellStyle name="Standaard 4 4 3 3 3" xfId="29290"/>
    <cellStyle name="Standaard 4 4 3 3 3 2" xfId="29291"/>
    <cellStyle name="Standaard 4 4 3 3 4" xfId="29292"/>
    <cellStyle name="Standaard 4 4 3 4" xfId="29293"/>
    <cellStyle name="Standaard 4 4 3 4 2" xfId="29294"/>
    <cellStyle name="Standaard 4 4 3 4 2 2" xfId="29295"/>
    <cellStyle name="Standaard 4 4 3 4 3" xfId="29296"/>
    <cellStyle name="Standaard 4 4 3 5" xfId="29297"/>
    <cellStyle name="Standaard 4 4 3 5 2" xfId="29298"/>
    <cellStyle name="Standaard 4 4 3 6" xfId="29299"/>
    <cellStyle name="Standaard 4 4 4" xfId="29300"/>
    <cellStyle name="Standaard 4 4 4 2" xfId="29301"/>
    <cellStyle name="Standaard 4 4 4 2 2" xfId="29302"/>
    <cellStyle name="Standaard 4 4 4 2 2 2" xfId="29303"/>
    <cellStyle name="Standaard 4 4 4 2 2 2 2" xfId="29304"/>
    <cellStyle name="Standaard 4 4 4 2 2 3" xfId="29305"/>
    <cellStyle name="Standaard 4 4 4 2 3" xfId="29306"/>
    <cellStyle name="Standaard 4 4 4 2 3 2" xfId="29307"/>
    <cellStyle name="Standaard 4 4 4 2 4" xfId="29308"/>
    <cellStyle name="Standaard 4 4 4 3" xfId="29309"/>
    <cellStyle name="Standaard 4 4 4 3 2" xfId="29310"/>
    <cellStyle name="Standaard 4 4 4 3 2 2" xfId="29311"/>
    <cellStyle name="Standaard 4 4 4 3 3" xfId="29312"/>
    <cellStyle name="Standaard 4 4 4 4" xfId="29313"/>
    <cellStyle name="Standaard 4 4 4 4 2" xfId="29314"/>
    <cellStyle name="Standaard 4 4 4 5" xfId="29315"/>
    <cellStyle name="Standaard 4 4 5" xfId="29316"/>
    <cellStyle name="Standaard 4 4 5 2" xfId="29317"/>
    <cellStyle name="Standaard 4 4 5 2 2" xfId="29318"/>
    <cellStyle name="Standaard 4 4 5 2 2 2" xfId="29319"/>
    <cellStyle name="Standaard 4 4 5 2 3" xfId="29320"/>
    <cellStyle name="Standaard 4 4 5 3" xfId="29321"/>
    <cellStyle name="Standaard 4 4 5 3 2" xfId="29322"/>
    <cellStyle name="Standaard 4 4 5 4" xfId="29323"/>
    <cellStyle name="Standaard 4 4 6" xfId="29324"/>
    <cellStyle name="Standaard 4 4 6 2" xfId="29325"/>
    <cellStyle name="Standaard 4 4 6 2 2" xfId="29326"/>
    <cellStyle name="Standaard 4 4 6 3" xfId="29327"/>
    <cellStyle name="Standaard 4 4 7" xfId="29328"/>
    <cellStyle name="Standaard 4 4 7 2" xfId="29329"/>
    <cellStyle name="Standaard 4 4 8" xfId="29330"/>
    <cellStyle name="Standaard 4 5" xfId="29331"/>
    <cellStyle name="Standaard 4 5 2" xfId="29332"/>
    <cellStyle name="Standaard 4 5 2 2" xfId="29333"/>
    <cellStyle name="Standaard 4 5 2 2 2" xfId="29334"/>
    <cellStyle name="Standaard 4 5 2 2 2 2" xfId="29335"/>
    <cellStyle name="Standaard 4 5 2 2 2 2 2" xfId="29336"/>
    <cellStyle name="Standaard 4 5 2 2 2 2 2 2" xfId="29337"/>
    <cellStyle name="Standaard 4 5 2 2 2 2 2 2 2" xfId="29338"/>
    <cellStyle name="Standaard 4 5 2 2 2 2 2 3" xfId="29339"/>
    <cellStyle name="Standaard 4 5 2 2 2 2 3" xfId="29340"/>
    <cellStyle name="Standaard 4 5 2 2 2 2 3 2" xfId="29341"/>
    <cellStyle name="Standaard 4 5 2 2 2 2 4" xfId="29342"/>
    <cellStyle name="Standaard 4 5 2 2 2 3" xfId="29343"/>
    <cellStyle name="Standaard 4 5 2 2 2 3 2" xfId="29344"/>
    <cellStyle name="Standaard 4 5 2 2 2 3 2 2" xfId="29345"/>
    <cellStyle name="Standaard 4 5 2 2 2 3 3" xfId="29346"/>
    <cellStyle name="Standaard 4 5 2 2 2 4" xfId="29347"/>
    <cellStyle name="Standaard 4 5 2 2 2 4 2" xfId="29348"/>
    <cellStyle name="Standaard 4 5 2 2 2 5" xfId="29349"/>
    <cellStyle name="Standaard 4 5 2 2 3" xfId="29350"/>
    <cellStyle name="Standaard 4 5 2 2 3 2" xfId="29351"/>
    <cellStyle name="Standaard 4 5 2 2 3 2 2" xfId="29352"/>
    <cellStyle name="Standaard 4 5 2 2 3 2 2 2" xfId="29353"/>
    <cellStyle name="Standaard 4 5 2 2 3 2 3" xfId="29354"/>
    <cellStyle name="Standaard 4 5 2 2 3 3" xfId="29355"/>
    <cellStyle name="Standaard 4 5 2 2 3 3 2" xfId="29356"/>
    <cellStyle name="Standaard 4 5 2 2 3 4" xfId="29357"/>
    <cellStyle name="Standaard 4 5 2 2 4" xfId="29358"/>
    <cellStyle name="Standaard 4 5 2 2 4 2" xfId="29359"/>
    <cellStyle name="Standaard 4 5 2 2 4 2 2" xfId="29360"/>
    <cellStyle name="Standaard 4 5 2 2 4 3" xfId="29361"/>
    <cellStyle name="Standaard 4 5 2 2 5" xfId="29362"/>
    <cellStyle name="Standaard 4 5 2 2 5 2" xfId="29363"/>
    <cellStyle name="Standaard 4 5 2 2 6" xfId="29364"/>
    <cellStyle name="Standaard 4 5 2 3" xfId="29365"/>
    <cellStyle name="Standaard 4 5 2 3 2" xfId="29366"/>
    <cellStyle name="Standaard 4 5 2 3 2 2" xfId="29367"/>
    <cellStyle name="Standaard 4 5 2 3 2 2 2" xfId="29368"/>
    <cellStyle name="Standaard 4 5 2 3 2 2 2 2" xfId="29369"/>
    <cellStyle name="Standaard 4 5 2 3 2 2 3" xfId="29370"/>
    <cellStyle name="Standaard 4 5 2 3 2 3" xfId="29371"/>
    <cellStyle name="Standaard 4 5 2 3 2 3 2" xfId="29372"/>
    <cellStyle name="Standaard 4 5 2 3 2 4" xfId="29373"/>
    <cellStyle name="Standaard 4 5 2 3 3" xfId="29374"/>
    <cellStyle name="Standaard 4 5 2 3 3 2" xfId="29375"/>
    <cellStyle name="Standaard 4 5 2 3 3 2 2" xfId="29376"/>
    <cellStyle name="Standaard 4 5 2 3 3 3" xfId="29377"/>
    <cellStyle name="Standaard 4 5 2 3 4" xfId="29378"/>
    <cellStyle name="Standaard 4 5 2 3 4 2" xfId="29379"/>
    <cellStyle name="Standaard 4 5 2 3 5" xfId="29380"/>
    <cellStyle name="Standaard 4 5 2 4" xfId="29381"/>
    <cellStyle name="Standaard 4 5 2 4 2" xfId="29382"/>
    <cellStyle name="Standaard 4 5 2 4 2 2" xfId="29383"/>
    <cellStyle name="Standaard 4 5 2 4 2 2 2" xfId="29384"/>
    <cellStyle name="Standaard 4 5 2 4 2 3" xfId="29385"/>
    <cellStyle name="Standaard 4 5 2 4 3" xfId="29386"/>
    <cellStyle name="Standaard 4 5 2 4 3 2" xfId="29387"/>
    <cellStyle name="Standaard 4 5 2 4 4" xfId="29388"/>
    <cellStyle name="Standaard 4 5 2 5" xfId="29389"/>
    <cellStyle name="Standaard 4 5 2 5 2" xfId="29390"/>
    <cellStyle name="Standaard 4 5 2 5 2 2" xfId="29391"/>
    <cellStyle name="Standaard 4 5 2 5 3" xfId="29392"/>
    <cellStyle name="Standaard 4 5 2 6" xfId="29393"/>
    <cellStyle name="Standaard 4 5 2 6 2" xfId="29394"/>
    <cellStyle name="Standaard 4 5 2 7" xfId="29395"/>
    <cellStyle name="Standaard 4 5 3" xfId="29396"/>
    <cellStyle name="Standaard 4 5 3 2" xfId="29397"/>
    <cellStyle name="Standaard 4 5 3 2 2" xfId="29398"/>
    <cellStyle name="Standaard 4 5 3 2 2 2" xfId="29399"/>
    <cellStyle name="Standaard 4 5 3 2 2 2 2" xfId="29400"/>
    <cellStyle name="Standaard 4 5 3 2 2 2 2 2" xfId="29401"/>
    <cellStyle name="Standaard 4 5 3 2 2 2 3" xfId="29402"/>
    <cellStyle name="Standaard 4 5 3 2 2 3" xfId="29403"/>
    <cellStyle name="Standaard 4 5 3 2 2 3 2" xfId="29404"/>
    <cellStyle name="Standaard 4 5 3 2 2 4" xfId="29405"/>
    <cellStyle name="Standaard 4 5 3 2 3" xfId="29406"/>
    <cellStyle name="Standaard 4 5 3 2 3 2" xfId="29407"/>
    <cellStyle name="Standaard 4 5 3 2 3 2 2" xfId="29408"/>
    <cellStyle name="Standaard 4 5 3 2 3 3" xfId="29409"/>
    <cellStyle name="Standaard 4 5 3 2 4" xfId="29410"/>
    <cellStyle name="Standaard 4 5 3 2 4 2" xfId="29411"/>
    <cellStyle name="Standaard 4 5 3 2 5" xfId="29412"/>
    <cellStyle name="Standaard 4 5 3 3" xfId="29413"/>
    <cellStyle name="Standaard 4 5 3 3 2" xfId="29414"/>
    <cellStyle name="Standaard 4 5 3 3 2 2" xfId="29415"/>
    <cellStyle name="Standaard 4 5 3 3 2 2 2" xfId="29416"/>
    <cellStyle name="Standaard 4 5 3 3 2 3" xfId="29417"/>
    <cellStyle name="Standaard 4 5 3 3 3" xfId="29418"/>
    <cellStyle name="Standaard 4 5 3 3 3 2" xfId="29419"/>
    <cellStyle name="Standaard 4 5 3 3 4" xfId="29420"/>
    <cellStyle name="Standaard 4 5 3 4" xfId="29421"/>
    <cellStyle name="Standaard 4 5 3 4 2" xfId="29422"/>
    <cellStyle name="Standaard 4 5 3 4 2 2" xfId="29423"/>
    <cellStyle name="Standaard 4 5 3 4 3" xfId="29424"/>
    <cellStyle name="Standaard 4 5 3 5" xfId="29425"/>
    <cellStyle name="Standaard 4 5 3 5 2" xfId="29426"/>
    <cellStyle name="Standaard 4 5 3 6" xfId="29427"/>
    <cellStyle name="Standaard 4 5 4" xfId="29428"/>
    <cellStyle name="Standaard 4 5 4 2" xfId="29429"/>
    <cellStyle name="Standaard 4 5 4 2 2" xfId="29430"/>
    <cellStyle name="Standaard 4 5 4 2 2 2" xfId="29431"/>
    <cellStyle name="Standaard 4 5 4 2 2 2 2" xfId="29432"/>
    <cellStyle name="Standaard 4 5 4 2 2 3" xfId="29433"/>
    <cellStyle name="Standaard 4 5 4 2 3" xfId="29434"/>
    <cellStyle name="Standaard 4 5 4 2 3 2" xfId="29435"/>
    <cellStyle name="Standaard 4 5 4 2 4" xfId="29436"/>
    <cellStyle name="Standaard 4 5 4 3" xfId="29437"/>
    <cellStyle name="Standaard 4 5 4 3 2" xfId="29438"/>
    <cellStyle name="Standaard 4 5 4 3 2 2" xfId="29439"/>
    <cellStyle name="Standaard 4 5 4 3 3" xfId="29440"/>
    <cellStyle name="Standaard 4 5 4 4" xfId="29441"/>
    <cellStyle name="Standaard 4 5 4 4 2" xfId="29442"/>
    <cellStyle name="Standaard 4 5 4 5" xfId="29443"/>
    <cellStyle name="Standaard 4 5 5" xfId="29444"/>
    <cellStyle name="Standaard 4 5 5 2" xfId="29445"/>
    <cellStyle name="Standaard 4 5 5 2 2" xfId="29446"/>
    <cellStyle name="Standaard 4 5 5 2 2 2" xfId="29447"/>
    <cellStyle name="Standaard 4 5 5 2 3" xfId="29448"/>
    <cellStyle name="Standaard 4 5 5 3" xfId="29449"/>
    <cellStyle name="Standaard 4 5 5 3 2" xfId="29450"/>
    <cellStyle name="Standaard 4 5 5 4" xfId="29451"/>
    <cellStyle name="Standaard 4 5 6" xfId="29452"/>
    <cellStyle name="Standaard 4 5 6 2" xfId="29453"/>
    <cellStyle name="Standaard 4 5 6 2 2" xfId="29454"/>
    <cellStyle name="Standaard 4 5 6 3" xfId="29455"/>
    <cellStyle name="Standaard 4 5 7" xfId="29456"/>
    <cellStyle name="Standaard 4 5 7 2" xfId="29457"/>
    <cellStyle name="Standaard 4 5 8" xfId="29458"/>
    <cellStyle name="Standaard 4 6" xfId="29459"/>
    <cellStyle name="Standaard 4 6 2" xfId="29460"/>
    <cellStyle name="Standaard 4 6 2 2" xfId="29461"/>
    <cellStyle name="Standaard 4 6 2 2 2" xfId="29462"/>
    <cellStyle name="Standaard 4 6 2 2 2 2" xfId="29463"/>
    <cellStyle name="Standaard 4 6 2 2 2 2 2" xfId="29464"/>
    <cellStyle name="Standaard 4 6 2 2 2 2 2 2" xfId="29465"/>
    <cellStyle name="Standaard 4 6 2 2 2 2 3" xfId="29466"/>
    <cellStyle name="Standaard 4 6 2 2 2 3" xfId="29467"/>
    <cellStyle name="Standaard 4 6 2 2 2 3 2" xfId="29468"/>
    <cellStyle name="Standaard 4 6 2 2 2 4" xfId="29469"/>
    <cellStyle name="Standaard 4 6 2 2 3" xfId="29470"/>
    <cellStyle name="Standaard 4 6 2 2 3 2" xfId="29471"/>
    <cellStyle name="Standaard 4 6 2 2 3 2 2" xfId="29472"/>
    <cellStyle name="Standaard 4 6 2 2 3 3" xfId="29473"/>
    <cellStyle name="Standaard 4 6 2 2 4" xfId="29474"/>
    <cellStyle name="Standaard 4 6 2 2 4 2" xfId="29475"/>
    <cellStyle name="Standaard 4 6 2 2 5" xfId="29476"/>
    <cellStyle name="Standaard 4 6 2 3" xfId="29477"/>
    <cellStyle name="Standaard 4 6 2 3 2" xfId="29478"/>
    <cellStyle name="Standaard 4 6 2 3 2 2" xfId="29479"/>
    <cellStyle name="Standaard 4 6 2 3 2 2 2" xfId="29480"/>
    <cellStyle name="Standaard 4 6 2 3 2 3" xfId="29481"/>
    <cellStyle name="Standaard 4 6 2 3 3" xfId="29482"/>
    <cellStyle name="Standaard 4 6 2 3 3 2" xfId="29483"/>
    <cellStyle name="Standaard 4 6 2 3 4" xfId="29484"/>
    <cellStyle name="Standaard 4 6 2 4" xfId="29485"/>
    <cellStyle name="Standaard 4 6 2 4 2" xfId="29486"/>
    <cellStyle name="Standaard 4 6 2 4 2 2" xfId="29487"/>
    <cellStyle name="Standaard 4 6 2 4 3" xfId="29488"/>
    <cellStyle name="Standaard 4 6 2 5" xfId="29489"/>
    <cellStyle name="Standaard 4 6 2 5 2" xfId="29490"/>
    <cellStyle name="Standaard 4 6 2 6" xfId="29491"/>
    <cellStyle name="Standaard 4 6 3" xfId="29492"/>
    <cellStyle name="Standaard 4 6 3 2" xfId="29493"/>
    <cellStyle name="Standaard 4 6 3 2 2" xfId="29494"/>
    <cellStyle name="Standaard 4 6 3 2 2 2" xfId="29495"/>
    <cellStyle name="Standaard 4 6 3 2 2 2 2" xfId="29496"/>
    <cellStyle name="Standaard 4 6 3 2 2 3" xfId="29497"/>
    <cellStyle name="Standaard 4 6 3 2 3" xfId="29498"/>
    <cellStyle name="Standaard 4 6 3 2 3 2" xfId="29499"/>
    <cellStyle name="Standaard 4 6 3 2 4" xfId="29500"/>
    <cellStyle name="Standaard 4 6 3 3" xfId="29501"/>
    <cellStyle name="Standaard 4 6 3 3 2" xfId="29502"/>
    <cellStyle name="Standaard 4 6 3 3 2 2" xfId="29503"/>
    <cellStyle name="Standaard 4 6 3 3 3" xfId="29504"/>
    <cellStyle name="Standaard 4 6 3 4" xfId="29505"/>
    <cellStyle name="Standaard 4 6 3 4 2" xfId="29506"/>
    <cellStyle name="Standaard 4 6 3 5" xfId="29507"/>
    <cellStyle name="Standaard 4 6 4" xfId="29508"/>
    <cellStyle name="Standaard 4 6 4 2" xfId="29509"/>
    <cellStyle name="Standaard 4 6 4 2 2" xfId="29510"/>
    <cellStyle name="Standaard 4 6 4 2 2 2" xfId="29511"/>
    <cellStyle name="Standaard 4 6 4 2 3" xfId="29512"/>
    <cellStyle name="Standaard 4 6 4 3" xfId="29513"/>
    <cellStyle name="Standaard 4 6 4 3 2" xfId="29514"/>
    <cellStyle name="Standaard 4 6 4 4" xfId="29515"/>
    <cellStyle name="Standaard 4 6 5" xfId="29516"/>
    <cellStyle name="Standaard 4 6 5 2" xfId="29517"/>
    <cellStyle name="Standaard 4 6 5 2 2" xfId="29518"/>
    <cellStyle name="Standaard 4 6 5 3" xfId="29519"/>
    <cellStyle name="Standaard 4 6 6" xfId="29520"/>
    <cellStyle name="Standaard 4 6 6 2" xfId="29521"/>
    <cellStyle name="Standaard 4 6 7" xfId="29522"/>
    <cellStyle name="Standaard 4 7" xfId="29523"/>
    <cellStyle name="Standaard 4 7 2" xfId="29524"/>
    <cellStyle name="Standaard 4 7 2 2" xfId="29525"/>
    <cellStyle name="Standaard 4 7 2 2 2" xfId="29526"/>
    <cellStyle name="Standaard 4 7 2 2 2 2" xfId="29527"/>
    <cellStyle name="Standaard 4 7 2 2 2 2 2" xfId="29528"/>
    <cellStyle name="Standaard 4 7 2 2 2 3" xfId="29529"/>
    <cellStyle name="Standaard 4 7 2 2 3" xfId="29530"/>
    <cellStyle name="Standaard 4 7 2 2 3 2" xfId="29531"/>
    <cellStyle name="Standaard 4 7 2 2 4" xfId="29532"/>
    <cellStyle name="Standaard 4 7 2 3" xfId="29533"/>
    <cellStyle name="Standaard 4 7 2 3 2" xfId="29534"/>
    <cellStyle name="Standaard 4 7 2 3 2 2" xfId="29535"/>
    <cellStyle name="Standaard 4 7 2 3 3" xfId="29536"/>
    <cellStyle name="Standaard 4 7 2 4" xfId="29537"/>
    <cellStyle name="Standaard 4 7 2 4 2" xfId="29538"/>
    <cellStyle name="Standaard 4 7 2 5" xfId="29539"/>
    <cellStyle name="Standaard 4 7 3" xfId="29540"/>
    <cellStyle name="Standaard 4 7 3 2" xfId="29541"/>
    <cellStyle name="Standaard 4 7 3 2 2" xfId="29542"/>
    <cellStyle name="Standaard 4 7 3 2 2 2" xfId="29543"/>
    <cellStyle name="Standaard 4 7 3 2 3" xfId="29544"/>
    <cellStyle name="Standaard 4 7 3 3" xfId="29545"/>
    <cellStyle name="Standaard 4 7 3 3 2" xfId="29546"/>
    <cellStyle name="Standaard 4 7 3 4" xfId="29547"/>
    <cellStyle name="Standaard 4 7 4" xfId="29548"/>
    <cellStyle name="Standaard 4 7 4 2" xfId="29549"/>
    <cellStyle name="Standaard 4 7 4 2 2" xfId="29550"/>
    <cellStyle name="Standaard 4 7 4 3" xfId="29551"/>
    <cellStyle name="Standaard 4 7 5" xfId="29552"/>
    <cellStyle name="Standaard 4 7 5 2" xfId="29553"/>
    <cellStyle name="Standaard 4 7 6" xfId="29554"/>
    <cellStyle name="Standaard 4 8" xfId="29555"/>
    <cellStyle name="Standaard 4 9" xfId="29556"/>
    <cellStyle name="Standaard 4 9 2" xfId="29557"/>
    <cellStyle name="Standaard 4 9 2 2" xfId="29558"/>
    <cellStyle name="Standaard 4 9 2 2 2" xfId="29559"/>
    <cellStyle name="Standaard 4 9 2 2 2 2" xfId="29560"/>
    <cellStyle name="Standaard 4 9 2 2 3" xfId="29561"/>
    <cellStyle name="Standaard 4 9 2 3" xfId="29562"/>
    <cellStyle name="Standaard 4 9 2 3 2" xfId="29563"/>
    <cellStyle name="Standaard 4 9 2 4" xfId="29564"/>
    <cellStyle name="Standaard 4 9 3" xfId="29565"/>
    <cellStyle name="Standaard 4 9 3 2" xfId="29566"/>
    <cellStyle name="Standaard 4 9 3 2 2" xfId="29567"/>
    <cellStyle name="Standaard 4 9 3 3" xfId="29568"/>
    <cellStyle name="Standaard 4 9 4" xfId="29569"/>
    <cellStyle name="Standaard 4 9 4 2" xfId="29570"/>
    <cellStyle name="Standaard 4 9 5" xfId="29571"/>
    <cellStyle name="Standaard 5" xfId="29572"/>
    <cellStyle name="Standaard 5 2" xfId="29573"/>
    <cellStyle name="Standaard 6" xfId="29574"/>
    <cellStyle name="Standaard 6 10" xfId="29575"/>
    <cellStyle name="Standaard 6 10 2" xfId="29576"/>
    <cellStyle name="Standaard 6 10 2 2" xfId="29577"/>
    <cellStyle name="Standaard 6 10 2 2 2" xfId="29578"/>
    <cellStyle name="Standaard 6 10 2 3" xfId="29579"/>
    <cellStyle name="Standaard 6 10 3" xfId="29580"/>
    <cellStyle name="Standaard 6 10 3 2" xfId="29581"/>
    <cellStyle name="Standaard 6 10 4" xfId="29582"/>
    <cellStyle name="Standaard 6 11" xfId="29583"/>
    <cellStyle name="Standaard 6 11 2" xfId="29584"/>
    <cellStyle name="Standaard 6 11 2 2" xfId="29585"/>
    <cellStyle name="Standaard 6 11 3" xfId="29586"/>
    <cellStyle name="Standaard 6 12" xfId="29587"/>
    <cellStyle name="Standaard 6 12 2" xfId="29588"/>
    <cellStyle name="Standaard 6 13" xfId="29589"/>
    <cellStyle name="Standaard 6 2" xfId="29590"/>
    <cellStyle name="Standaard 6 2 10" xfId="29591"/>
    <cellStyle name="Standaard 6 2 10 2" xfId="29592"/>
    <cellStyle name="Standaard 6 2 11" xfId="29593"/>
    <cellStyle name="Standaard 6 2 2" xfId="29594"/>
    <cellStyle name="Standaard 6 2 2 2" xfId="29595"/>
    <cellStyle name="Standaard 6 2 2 2 2" xfId="29596"/>
    <cellStyle name="Standaard 6 2 2 2 2 2" xfId="29597"/>
    <cellStyle name="Standaard 6 2 2 2 2 2 2" xfId="29598"/>
    <cellStyle name="Standaard 6 2 2 2 2 2 2 2" xfId="29599"/>
    <cellStyle name="Standaard 6 2 2 2 2 2 2 2 2" xfId="29600"/>
    <cellStyle name="Standaard 6 2 2 2 2 2 2 2 2 2" xfId="29601"/>
    <cellStyle name="Standaard 6 2 2 2 2 2 2 2 3" xfId="29602"/>
    <cellStyle name="Standaard 6 2 2 2 2 2 2 3" xfId="29603"/>
    <cellStyle name="Standaard 6 2 2 2 2 2 2 3 2" xfId="29604"/>
    <cellStyle name="Standaard 6 2 2 2 2 2 2 4" xfId="29605"/>
    <cellStyle name="Standaard 6 2 2 2 2 2 3" xfId="29606"/>
    <cellStyle name="Standaard 6 2 2 2 2 2 3 2" xfId="29607"/>
    <cellStyle name="Standaard 6 2 2 2 2 2 3 2 2" xfId="29608"/>
    <cellStyle name="Standaard 6 2 2 2 2 2 3 3" xfId="29609"/>
    <cellStyle name="Standaard 6 2 2 2 2 2 4" xfId="29610"/>
    <cellStyle name="Standaard 6 2 2 2 2 2 4 2" xfId="29611"/>
    <cellStyle name="Standaard 6 2 2 2 2 2 5" xfId="29612"/>
    <cellStyle name="Standaard 6 2 2 2 2 3" xfId="29613"/>
    <cellStyle name="Standaard 6 2 2 2 2 3 2" xfId="29614"/>
    <cellStyle name="Standaard 6 2 2 2 2 3 2 2" xfId="29615"/>
    <cellStyle name="Standaard 6 2 2 2 2 3 2 2 2" xfId="29616"/>
    <cellStyle name="Standaard 6 2 2 2 2 3 2 3" xfId="29617"/>
    <cellStyle name="Standaard 6 2 2 2 2 3 3" xfId="29618"/>
    <cellStyle name="Standaard 6 2 2 2 2 3 3 2" xfId="29619"/>
    <cellStyle name="Standaard 6 2 2 2 2 3 4" xfId="29620"/>
    <cellStyle name="Standaard 6 2 2 2 2 4" xfId="29621"/>
    <cellStyle name="Standaard 6 2 2 2 2 4 2" xfId="29622"/>
    <cellStyle name="Standaard 6 2 2 2 2 4 2 2" xfId="29623"/>
    <cellStyle name="Standaard 6 2 2 2 2 4 3" xfId="29624"/>
    <cellStyle name="Standaard 6 2 2 2 2 5" xfId="29625"/>
    <cellStyle name="Standaard 6 2 2 2 2 5 2" xfId="29626"/>
    <cellStyle name="Standaard 6 2 2 2 2 6" xfId="29627"/>
    <cellStyle name="Standaard 6 2 2 2 3" xfId="29628"/>
    <cellStyle name="Standaard 6 2 2 2 3 2" xfId="29629"/>
    <cellStyle name="Standaard 6 2 2 2 3 2 2" xfId="29630"/>
    <cellStyle name="Standaard 6 2 2 2 3 2 2 2" xfId="29631"/>
    <cellStyle name="Standaard 6 2 2 2 3 2 2 2 2" xfId="29632"/>
    <cellStyle name="Standaard 6 2 2 2 3 2 2 3" xfId="29633"/>
    <cellStyle name="Standaard 6 2 2 2 3 2 3" xfId="29634"/>
    <cellStyle name="Standaard 6 2 2 2 3 2 3 2" xfId="29635"/>
    <cellStyle name="Standaard 6 2 2 2 3 2 4" xfId="29636"/>
    <cellStyle name="Standaard 6 2 2 2 3 3" xfId="29637"/>
    <cellStyle name="Standaard 6 2 2 2 3 3 2" xfId="29638"/>
    <cellStyle name="Standaard 6 2 2 2 3 3 2 2" xfId="29639"/>
    <cellStyle name="Standaard 6 2 2 2 3 3 3" xfId="29640"/>
    <cellStyle name="Standaard 6 2 2 2 3 4" xfId="29641"/>
    <cellStyle name="Standaard 6 2 2 2 3 4 2" xfId="29642"/>
    <cellStyle name="Standaard 6 2 2 2 3 5" xfId="29643"/>
    <cellStyle name="Standaard 6 2 2 2 4" xfId="29644"/>
    <cellStyle name="Standaard 6 2 2 2 4 2" xfId="29645"/>
    <cellStyle name="Standaard 6 2 2 2 4 2 2" xfId="29646"/>
    <cellStyle name="Standaard 6 2 2 2 4 2 2 2" xfId="29647"/>
    <cellStyle name="Standaard 6 2 2 2 4 2 3" xfId="29648"/>
    <cellStyle name="Standaard 6 2 2 2 4 3" xfId="29649"/>
    <cellStyle name="Standaard 6 2 2 2 4 3 2" xfId="29650"/>
    <cellStyle name="Standaard 6 2 2 2 4 4" xfId="29651"/>
    <cellStyle name="Standaard 6 2 2 2 5" xfId="29652"/>
    <cellStyle name="Standaard 6 2 2 2 5 2" xfId="29653"/>
    <cellStyle name="Standaard 6 2 2 2 5 2 2" xfId="29654"/>
    <cellStyle name="Standaard 6 2 2 2 5 3" xfId="29655"/>
    <cellStyle name="Standaard 6 2 2 2 6" xfId="29656"/>
    <cellStyle name="Standaard 6 2 2 2 6 2" xfId="29657"/>
    <cellStyle name="Standaard 6 2 2 2 7" xfId="29658"/>
    <cellStyle name="Standaard 6 2 2 3" xfId="29659"/>
    <cellStyle name="Standaard 6 2 2 3 2" xfId="29660"/>
    <cellStyle name="Standaard 6 2 2 3 2 2" xfId="29661"/>
    <cellStyle name="Standaard 6 2 2 3 2 2 2" xfId="29662"/>
    <cellStyle name="Standaard 6 2 2 3 2 2 2 2" xfId="29663"/>
    <cellStyle name="Standaard 6 2 2 3 2 2 2 2 2" xfId="29664"/>
    <cellStyle name="Standaard 6 2 2 3 2 2 2 3" xfId="29665"/>
    <cellStyle name="Standaard 6 2 2 3 2 2 3" xfId="29666"/>
    <cellStyle name="Standaard 6 2 2 3 2 2 3 2" xfId="29667"/>
    <cellStyle name="Standaard 6 2 2 3 2 2 4" xfId="29668"/>
    <cellStyle name="Standaard 6 2 2 3 2 3" xfId="29669"/>
    <cellStyle name="Standaard 6 2 2 3 2 3 2" xfId="29670"/>
    <cellStyle name="Standaard 6 2 2 3 2 3 2 2" xfId="29671"/>
    <cellStyle name="Standaard 6 2 2 3 2 3 3" xfId="29672"/>
    <cellStyle name="Standaard 6 2 2 3 2 4" xfId="29673"/>
    <cellStyle name="Standaard 6 2 2 3 2 4 2" xfId="29674"/>
    <cellStyle name="Standaard 6 2 2 3 2 5" xfId="29675"/>
    <cellStyle name="Standaard 6 2 2 3 3" xfId="29676"/>
    <cellStyle name="Standaard 6 2 2 3 3 2" xfId="29677"/>
    <cellStyle name="Standaard 6 2 2 3 3 2 2" xfId="29678"/>
    <cellStyle name="Standaard 6 2 2 3 3 2 2 2" xfId="29679"/>
    <cellStyle name="Standaard 6 2 2 3 3 2 3" xfId="29680"/>
    <cellStyle name="Standaard 6 2 2 3 3 3" xfId="29681"/>
    <cellStyle name="Standaard 6 2 2 3 3 3 2" xfId="29682"/>
    <cellStyle name="Standaard 6 2 2 3 3 4" xfId="29683"/>
    <cellStyle name="Standaard 6 2 2 3 4" xfId="29684"/>
    <cellStyle name="Standaard 6 2 2 3 4 2" xfId="29685"/>
    <cellStyle name="Standaard 6 2 2 3 4 2 2" xfId="29686"/>
    <cellStyle name="Standaard 6 2 2 3 4 3" xfId="29687"/>
    <cellStyle name="Standaard 6 2 2 3 5" xfId="29688"/>
    <cellStyle name="Standaard 6 2 2 3 5 2" xfId="29689"/>
    <cellStyle name="Standaard 6 2 2 3 6" xfId="29690"/>
    <cellStyle name="Standaard 6 2 2 4" xfId="29691"/>
    <cellStyle name="Standaard 6 2 2 4 2" xfId="29692"/>
    <cellStyle name="Standaard 6 2 2 4 2 2" xfId="29693"/>
    <cellStyle name="Standaard 6 2 2 4 2 2 2" xfId="29694"/>
    <cellStyle name="Standaard 6 2 2 4 2 2 2 2" xfId="29695"/>
    <cellStyle name="Standaard 6 2 2 4 2 2 3" xfId="29696"/>
    <cellStyle name="Standaard 6 2 2 4 2 3" xfId="29697"/>
    <cellStyle name="Standaard 6 2 2 4 2 3 2" xfId="29698"/>
    <cellStyle name="Standaard 6 2 2 4 2 4" xfId="29699"/>
    <cellStyle name="Standaard 6 2 2 4 3" xfId="29700"/>
    <cellStyle name="Standaard 6 2 2 4 3 2" xfId="29701"/>
    <cellStyle name="Standaard 6 2 2 4 3 2 2" xfId="29702"/>
    <cellStyle name="Standaard 6 2 2 4 3 3" xfId="29703"/>
    <cellStyle name="Standaard 6 2 2 4 4" xfId="29704"/>
    <cellStyle name="Standaard 6 2 2 4 4 2" xfId="29705"/>
    <cellStyle name="Standaard 6 2 2 4 5" xfId="29706"/>
    <cellStyle name="Standaard 6 2 2 5" xfId="29707"/>
    <cellStyle name="Standaard 6 2 2 5 2" xfId="29708"/>
    <cellStyle name="Standaard 6 2 2 5 2 2" xfId="29709"/>
    <cellStyle name="Standaard 6 2 2 5 2 2 2" xfId="29710"/>
    <cellStyle name="Standaard 6 2 2 5 2 3" xfId="29711"/>
    <cellStyle name="Standaard 6 2 2 5 3" xfId="29712"/>
    <cellStyle name="Standaard 6 2 2 5 3 2" xfId="29713"/>
    <cellStyle name="Standaard 6 2 2 5 4" xfId="29714"/>
    <cellStyle name="Standaard 6 2 2 6" xfId="29715"/>
    <cellStyle name="Standaard 6 2 2 6 2" xfId="29716"/>
    <cellStyle name="Standaard 6 2 2 6 2 2" xfId="29717"/>
    <cellStyle name="Standaard 6 2 2 6 3" xfId="29718"/>
    <cellStyle name="Standaard 6 2 2 7" xfId="29719"/>
    <cellStyle name="Standaard 6 2 2 7 2" xfId="29720"/>
    <cellStyle name="Standaard 6 2 2 8" xfId="29721"/>
    <cellStyle name="Standaard 6 2 3" xfId="29722"/>
    <cellStyle name="Standaard 6 2 3 2" xfId="29723"/>
    <cellStyle name="Standaard 6 2 3 2 2" xfId="29724"/>
    <cellStyle name="Standaard 6 2 3 2 2 2" xfId="29725"/>
    <cellStyle name="Standaard 6 2 3 2 2 2 2" xfId="29726"/>
    <cellStyle name="Standaard 6 2 3 2 2 2 2 2" xfId="29727"/>
    <cellStyle name="Standaard 6 2 3 2 2 2 2 2 2" xfId="29728"/>
    <cellStyle name="Standaard 6 2 3 2 2 2 2 2 2 2" xfId="29729"/>
    <cellStyle name="Standaard 6 2 3 2 2 2 2 2 3" xfId="29730"/>
    <cellStyle name="Standaard 6 2 3 2 2 2 2 3" xfId="29731"/>
    <cellStyle name="Standaard 6 2 3 2 2 2 2 3 2" xfId="29732"/>
    <cellStyle name="Standaard 6 2 3 2 2 2 2 4" xfId="29733"/>
    <cellStyle name="Standaard 6 2 3 2 2 2 3" xfId="29734"/>
    <cellStyle name="Standaard 6 2 3 2 2 2 3 2" xfId="29735"/>
    <cellStyle name="Standaard 6 2 3 2 2 2 3 2 2" xfId="29736"/>
    <cellStyle name="Standaard 6 2 3 2 2 2 3 3" xfId="29737"/>
    <cellStyle name="Standaard 6 2 3 2 2 2 4" xfId="29738"/>
    <cellStyle name="Standaard 6 2 3 2 2 2 4 2" xfId="29739"/>
    <cellStyle name="Standaard 6 2 3 2 2 2 5" xfId="29740"/>
    <cellStyle name="Standaard 6 2 3 2 2 3" xfId="29741"/>
    <cellStyle name="Standaard 6 2 3 2 2 3 2" xfId="29742"/>
    <cellStyle name="Standaard 6 2 3 2 2 3 2 2" xfId="29743"/>
    <cellStyle name="Standaard 6 2 3 2 2 3 2 2 2" xfId="29744"/>
    <cellStyle name="Standaard 6 2 3 2 2 3 2 3" xfId="29745"/>
    <cellStyle name="Standaard 6 2 3 2 2 3 3" xfId="29746"/>
    <cellStyle name="Standaard 6 2 3 2 2 3 3 2" xfId="29747"/>
    <cellStyle name="Standaard 6 2 3 2 2 3 4" xfId="29748"/>
    <cellStyle name="Standaard 6 2 3 2 2 4" xfId="29749"/>
    <cellStyle name="Standaard 6 2 3 2 2 4 2" xfId="29750"/>
    <cellStyle name="Standaard 6 2 3 2 2 4 2 2" xfId="29751"/>
    <cellStyle name="Standaard 6 2 3 2 2 4 3" xfId="29752"/>
    <cellStyle name="Standaard 6 2 3 2 2 5" xfId="29753"/>
    <cellStyle name="Standaard 6 2 3 2 2 5 2" xfId="29754"/>
    <cellStyle name="Standaard 6 2 3 2 2 6" xfId="29755"/>
    <cellStyle name="Standaard 6 2 3 2 3" xfId="29756"/>
    <cellStyle name="Standaard 6 2 3 2 3 2" xfId="29757"/>
    <cellStyle name="Standaard 6 2 3 2 3 2 2" xfId="29758"/>
    <cellStyle name="Standaard 6 2 3 2 3 2 2 2" xfId="29759"/>
    <cellStyle name="Standaard 6 2 3 2 3 2 2 2 2" xfId="29760"/>
    <cellStyle name="Standaard 6 2 3 2 3 2 2 3" xfId="29761"/>
    <cellStyle name="Standaard 6 2 3 2 3 2 3" xfId="29762"/>
    <cellStyle name="Standaard 6 2 3 2 3 2 3 2" xfId="29763"/>
    <cellStyle name="Standaard 6 2 3 2 3 2 4" xfId="29764"/>
    <cellStyle name="Standaard 6 2 3 2 3 3" xfId="29765"/>
    <cellStyle name="Standaard 6 2 3 2 3 3 2" xfId="29766"/>
    <cellStyle name="Standaard 6 2 3 2 3 3 2 2" xfId="29767"/>
    <cellStyle name="Standaard 6 2 3 2 3 3 3" xfId="29768"/>
    <cellStyle name="Standaard 6 2 3 2 3 4" xfId="29769"/>
    <cellStyle name="Standaard 6 2 3 2 3 4 2" xfId="29770"/>
    <cellStyle name="Standaard 6 2 3 2 3 5" xfId="29771"/>
    <cellStyle name="Standaard 6 2 3 2 4" xfId="29772"/>
    <cellStyle name="Standaard 6 2 3 2 4 2" xfId="29773"/>
    <cellStyle name="Standaard 6 2 3 2 4 2 2" xfId="29774"/>
    <cellStyle name="Standaard 6 2 3 2 4 2 2 2" xfId="29775"/>
    <cellStyle name="Standaard 6 2 3 2 4 2 3" xfId="29776"/>
    <cellStyle name="Standaard 6 2 3 2 4 3" xfId="29777"/>
    <cellStyle name="Standaard 6 2 3 2 4 3 2" xfId="29778"/>
    <cellStyle name="Standaard 6 2 3 2 4 4" xfId="29779"/>
    <cellStyle name="Standaard 6 2 3 2 5" xfId="29780"/>
    <cellStyle name="Standaard 6 2 3 2 5 2" xfId="29781"/>
    <cellStyle name="Standaard 6 2 3 2 5 2 2" xfId="29782"/>
    <cellStyle name="Standaard 6 2 3 2 5 3" xfId="29783"/>
    <cellStyle name="Standaard 6 2 3 2 6" xfId="29784"/>
    <cellStyle name="Standaard 6 2 3 2 6 2" xfId="29785"/>
    <cellStyle name="Standaard 6 2 3 2 7" xfId="29786"/>
    <cellStyle name="Standaard 6 2 3 3" xfId="29787"/>
    <cellStyle name="Standaard 6 2 3 3 2" xfId="29788"/>
    <cellStyle name="Standaard 6 2 3 3 2 2" xfId="29789"/>
    <cellStyle name="Standaard 6 2 3 3 2 2 2" xfId="29790"/>
    <cellStyle name="Standaard 6 2 3 3 2 2 2 2" xfId="29791"/>
    <cellStyle name="Standaard 6 2 3 3 2 2 2 2 2" xfId="29792"/>
    <cellStyle name="Standaard 6 2 3 3 2 2 2 3" xfId="29793"/>
    <cellStyle name="Standaard 6 2 3 3 2 2 3" xfId="29794"/>
    <cellStyle name="Standaard 6 2 3 3 2 2 3 2" xfId="29795"/>
    <cellStyle name="Standaard 6 2 3 3 2 2 4" xfId="29796"/>
    <cellStyle name="Standaard 6 2 3 3 2 3" xfId="29797"/>
    <cellStyle name="Standaard 6 2 3 3 2 3 2" xfId="29798"/>
    <cellStyle name="Standaard 6 2 3 3 2 3 2 2" xfId="29799"/>
    <cellStyle name="Standaard 6 2 3 3 2 3 3" xfId="29800"/>
    <cellStyle name="Standaard 6 2 3 3 2 4" xfId="29801"/>
    <cellStyle name="Standaard 6 2 3 3 2 4 2" xfId="29802"/>
    <cellStyle name="Standaard 6 2 3 3 2 5" xfId="29803"/>
    <cellStyle name="Standaard 6 2 3 3 3" xfId="29804"/>
    <cellStyle name="Standaard 6 2 3 3 3 2" xfId="29805"/>
    <cellStyle name="Standaard 6 2 3 3 3 2 2" xfId="29806"/>
    <cellStyle name="Standaard 6 2 3 3 3 2 2 2" xfId="29807"/>
    <cellStyle name="Standaard 6 2 3 3 3 2 3" xfId="29808"/>
    <cellStyle name="Standaard 6 2 3 3 3 3" xfId="29809"/>
    <cellStyle name="Standaard 6 2 3 3 3 3 2" xfId="29810"/>
    <cellStyle name="Standaard 6 2 3 3 3 4" xfId="29811"/>
    <cellStyle name="Standaard 6 2 3 3 4" xfId="29812"/>
    <cellStyle name="Standaard 6 2 3 3 4 2" xfId="29813"/>
    <cellStyle name="Standaard 6 2 3 3 4 2 2" xfId="29814"/>
    <cellStyle name="Standaard 6 2 3 3 4 3" xfId="29815"/>
    <cellStyle name="Standaard 6 2 3 3 5" xfId="29816"/>
    <cellStyle name="Standaard 6 2 3 3 5 2" xfId="29817"/>
    <cellStyle name="Standaard 6 2 3 3 6" xfId="29818"/>
    <cellStyle name="Standaard 6 2 3 4" xfId="29819"/>
    <cellStyle name="Standaard 6 2 3 4 2" xfId="29820"/>
    <cellStyle name="Standaard 6 2 3 4 2 2" xfId="29821"/>
    <cellStyle name="Standaard 6 2 3 4 2 2 2" xfId="29822"/>
    <cellStyle name="Standaard 6 2 3 4 2 2 2 2" xfId="29823"/>
    <cellStyle name="Standaard 6 2 3 4 2 2 3" xfId="29824"/>
    <cellStyle name="Standaard 6 2 3 4 2 3" xfId="29825"/>
    <cellStyle name="Standaard 6 2 3 4 2 3 2" xfId="29826"/>
    <cellStyle name="Standaard 6 2 3 4 2 4" xfId="29827"/>
    <cellStyle name="Standaard 6 2 3 4 3" xfId="29828"/>
    <cellStyle name="Standaard 6 2 3 4 3 2" xfId="29829"/>
    <cellStyle name="Standaard 6 2 3 4 3 2 2" xfId="29830"/>
    <cellStyle name="Standaard 6 2 3 4 3 3" xfId="29831"/>
    <cellStyle name="Standaard 6 2 3 4 4" xfId="29832"/>
    <cellStyle name="Standaard 6 2 3 4 4 2" xfId="29833"/>
    <cellStyle name="Standaard 6 2 3 4 5" xfId="29834"/>
    <cellStyle name="Standaard 6 2 3 5" xfId="29835"/>
    <cellStyle name="Standaard 6 2 3 5 2" xfId="29836"/>
    <cellStyle name="Standaard 6 2 3 5 2 2" xfId="29837"/>
    <cellStyle name="Standaard 6 2 3 5 2 2 2" xfId="29838"/>
    <cellStyle name="Standaard 6 2 3 5 2 3" xfId="29839"/>
    <cellStyle name="Standaard 6 2 3 5 3" xfId="29840"/>
    <cellStyle name="Standaard 6 2 3 5 3 2" xfId="29841"/>
    <cellStyle name="Standaard 6 2 3 5 4" xfId="29842"/>
    <cellStyle name="Standaard 6 2 3 6" xfId="29843"/>
    <cellStyle name="Standaard 6 2 3 6 2" xfId="29844"/>
    <cellStyle name="Standaard 6 2 3 6 2 2" xfId="29845"/>
    <cellStyle name="Standaard 6 2 3 6 3" xfId="29846"/>
    <cellStyle name="Standaard 6 2 3 7" xfId="29847"/>
    <cellStyle name="Standaard 6 2 3 7 2" xfId="29848"/>
    <cellStyle name="Standaard 6 2 3 8" xfId="29849"/>
    <cellStyle name="Standaard 6 2 4" xfId="29850"/>
    <cellStyle name="Standaard 6 2 4 2" xfId="29851"/>
    <cellStyle name="Standaard 6 2 4 2 2" xfId="29852"/>
    <cellStyle name="Standaard 6 2 4 2 2 2" xfId="29853"/>
    <cellStyle name="Standaard 6 2 4 2 2 2 2" xfId="29854"/>
    <cellStyle name="Standaard 6 2 4 2 2 2 2 2" xfId="29855"/>
    <cellStyle name="Standaard 6 2 4 2 2 2 2 2 2" xfId="29856"/>
    <cellStyle name="Standaard 6 2 4 2 2 2 2 3" xfId="29857"/>
    <cellStyle name="Standaard 6 2 4 2 2 2 3" xfId="29858"/>
    <cellStyle name="Standaard 6 2 4 2 2 2 3 2" xfId="29859"/>
    <cellStyle name="Standaard 6 2 4 2 2 2 4" xfId="29860"/>
    <cellStyle name="Standaard 6 2 4 2 2 3" xfId="29861"/>
    <cellStyle name="Standaard 6 2 4 2 2 3 2" xfId="29862"/>
    <cellStyle name="Standaard 6 2 4 2 2 3 2 2" xfId="29863"/>
    <cellStyle name="Standaard 6 2 4 2 2 3 3" xfId="29864"/>
    <cellStyle name="Standaard 6 2 4 2 2 4" xfId="29865"/>
    <cellStyle name="Standaard 6 2 4 2 2 4 2" xfId="29866"/>
    <cellStyle name="Standaard 6 2 4 2 2 5" xfId="29867"/>
    <cellStyle name="Standaard 6 2 4 2 3" xfId="29868"/>
    <cellStyle name="Standaard 6 2 4 2 3 2" xfId="29869"/>
    <cellStyle name="Standaard 6 2 4 2 3 2 2" xfId="29870"/>
    <cellStyle name="Standaard 6 2 4 2 3 2 2 2" xfId="29871"/>
    <cellStyle name="Standaard 6 2 4 2 3 2 3" xfId="29872"/>
    <cellStyle name="Standaard 6 2 4 2 3 3" xfId="29873"/>
    <cellStyle name="Standaard 6 2 4 2 3 3 2" xfId="29874"/>
    <cellStyle name="Standaard 6 2 4 2 3 4" xfId="29875"/>
    <cellStyle name="Standaard 6 2 4 2 4" xfId="29876"/>
    <cellStyle name="Standaard 6 2 4 2 4 2" xfId="29877"/>
    <cellStyle name="Standaard 6 2 4 2 4 2 2" xfId="29878"/>
    <cellStyle name="Standaard 6 2 4 2 4 3" xfId="29879"/>
    <cellStyle name="Standaard 6 2 4 2 5" xfId="29880"/>
    <cellStyle name="Standaard 6 2 4 2 5 2" xfId="29881"/>
    <cellStyle name="Standaard 6 2 4 2 6" xfId="29882"/>
    <cellStyle name="Standaard 6 2 4 3" xfId="29883"/>
    <cellStyle name="Standaard 6 2 4 3 2" xfId="29884"/>
    <cellStyle name="Standaard 6 2 4 3 2 2" xfId="29885"/>
    <cellStyle name="Standaard 6 2 4 3 2 2 2" xfId="29886"/>
    <cellStyle name="Standaard 6 2 4 3 2 2 2 2" xfId="29887"/>
    <cellStyle name="Standaard 6 2 4 3 2 2 3" xfId="29888"/>
    <cellStyle name="Standaard 6 2 4 3 2 3" xfId="29889"/>
    <cellStyle name="Standaard 6 2 4 3 2 3 2" xfId="29890"/>
    <cellStyle name="Standaard 6 2 4 3 2 4" xfId="29891"/>
    <cellStyle name="Standaard 6 2 4 3 3" xfId="29892"/>
    <cellStyle name="Standaard 6 2 4 3 3 2" xfId="29893"/>
    <cellStyle name="Standaard 6 2 4 3 3 2 2" xfId="29894"/>
    <cellStyle name="Standaard 6 2 4 3 3 3" xfId="29895"/>
    <cellStyle name="Standaard 6 2 4 3 4" xfId="29896"/>
    <cellStyle name="Standaard 6 2 4 3 4 2" xfId="29897"/>
    <cellStyle name="Standaard 6 2 4 3 5" xfId="29898"/>
    <cellStyle name="Standaard 6 2 4 4" xfId="29899"/>
    <cellStyle name="Standaard 6 2 4 4 2" xfId="29900"/>
    <cellStyle name="Standaard 6 2 4 4 2 2" xfId="29901"/>
    <cellStyle name="Standaard 6 2 4 4 2 2 2" xfId="29902"/>
    <cellStyle name="Standaard 6 2 4 4 2 3" xfId="29903"/>
    <cellStyle name="Standaard 6 2 4 4 3" xfId="29904"/>
    <cellStyle name="Standaard 6 2 4 4 3 2" xfId="29905"/>
    <cellStyle name="Standaard 6 2 4 4 4" xfId="29906"/>
    <cellStyle name="Standaard 6 2 4 5" xfId="29907"/>
    <cellStyle name="Standaard 6 2 4 5 2" xfId="29908"/>
    <cellStyle name="Standaard 6 2 4 5 2 2" xfId="29909"/>
    <cellStyle name="Standaard 6 2 4 5 3" xfId="29910"/>
    <cellStyle name="Standaard 6 2 4 6" xfId="29911"/>
    <cellStyle name="Standaard 6 2 4 6 2" xfId="29912"/>
    <cellStyle name="Standaard 6 2 4 7" xfId="29913"/>
    <cellStyle name="Standaard 6 2 5" xfId="29914"/>
    <cellStyle name="Standaard 6 2 5 2" xfId="29915"/>
    <cellStyle name="Standaard 6 2 5 2 2" xfId="29916"/>
    <cellStyle name="Standaard 6 2 5 2 2 2" xfId="29917"/>
    <cellStyle name="Standaard 6 2 5 2 2 2 2" xfId="29918"/>
    <cellStyle name="Standaard 6 2 5 2 2 2 2 2" xfId="29919"/>
    <cellStyle name="Standaard 6 2 5 2 2 2 3" xfId="29920"/>
    <cellStyle name="Standaard 6 2 5 2 2 3" xfId="29921"/>
    <cellStyle name="Standaard 6 2 5 2 2 3 2" xfId="29922"/>
    <cellStyle name="Standaard 6 2 5 2 2 4" xfId="29923"/>
    <cellStyle name="Standaard 6 2 5 2 3" xfId="29924"/>
    <cellStyle name="Standaard 6 2 5 2 3 2" xfId="29925"/>
    <cellStyle name="Standaard 6 2 5 2 3 2 2" xfId="29926"/>
    <cellStyle name="Standaard 6 2 5 2 3 3" xfId="29927"/>
    <cellStyle name="Standaard 6 2 5 2 4" xfId="29928"/>
    <cellStyle name="Standaard 6 2 5 2 4 2" xfId="29929"/>
    <cellStyle name="Standaard 6 2 5 2 5" xfId="29930"/>
    <cellStyle name="Standaard 6 2 5 3" xfId="29931"/>
    <cellStyle name="Standaard 6 2 5 3 2" xfId="29932"/>
    <cellStyle name="Standaard 6 2 5 3 2 2" xfId="29933"/>
    <cellStyle name="Standaard 6 2 5 3 2 2 2" xfId="29934"/>
    <cellStyle name="Standaard 6 2 5 3 2 3" xfId="29935"/>
    <cellStyle name="Standaard 6 2 5 3 3" xfId="29936"/>
    <cellStyle name="Standaard 6 2 5 3 3 2" xfId="29937"/>
    <cellStyle name="Standaard 6 2 5 3 4" xfId="29938"/>
    <cellStyle name="Standaard 6 2 5 4" xfId="29939"/>
    <cellStyle name="Standaard 6 2 5 4 2" xfId="29940"/>
    <cellStyle name="Standaard 6 2 5 4 2 2" xfId="29941"/>
    <cellStyle name="Standaard 6 2 5 4 3" xfId="29942"/>
    <cellStyle name="Standaard 6 2 5 5" xfId="29943"/>
    <cellStyle name="Standaard 6 2 5 5 2" xfId="29944"/>
    <cellStyle name="Standaard 6 2 5 6" xfId="29945"/>
    <cellStyle name="Standaard 6 2 6" xfId="29946"/>
    <cellStyle name="Standaard 6 2 7" xfId="29947"/>
    <cellStyle name="Standaard 6 2 7 2" xfId="29948"/>
    <cellStyle name="Standaard 6 2 7 2 2" xfId="29949"/>
    <cellStyle name="Standaard 6 2 7 2 2 2" xfId="29950"/>
    <cellStyle name="Standaard 6 2 7 2 2 2 2" xfId="29951"/>
    <cellStyle name="Standaard 6 2 7 2 2 3" xfId="29952"/>
    <cellStyle name="Standaard 6 2 7 2 3" xfId="29953"/>
    <cellStyle name="Standaard 6 2 7 2 3 2" xfId="29954"/>
    <cellStyle name="Standaard 6 2 7 2 4" xfId="29955"/>
    <cellStyle name="Standaard 6 2 7 3" xfId="29956"/>
    <cellStyle name="Standaard 6 2 7 3 2" xfId="29957"/>
    <cellStyle name="Standaard 6 2 7 3 2 2" xfId="29958"/>
    <cellStyle name="Standaard 6 2 7 3 3" xfId="29959"/>
    <cellStyle name="Standaard 6 2 7 4" xfId="29960"/>
    <cellStyle name="Standaard 6 2 7 4 2" xfId="29961"/>
    <cellStyle name="Standaard 6 2 7 5" xfId="29962"/>
    <cellStyle name="Standaard 6 2 8" xfId="29963"/>
    <cellStyle name="Standaard 6 2 8 2" xfId="29964"/>
    <cellStyle name="Standaard 6 2 8 2 2" xfId="29965"/>
    <cellStyle name="Standaard 6 2 8 2 2 2" xfId="29966"/>
    <cellStyle name="Standaard 6 2 8 2 3" xfId="29967"/>
    <cellStyle name="Standaard 6 2 8 3" xfId="29968"/>
    <cellStyle name="Standaard 6 2 8 3 2" xfId="29969"/>
    <cellStyle name="Standaard 6 2 8 4" xfId="29970"/>
    <cellStyle name="Standaard 6 2 9" xfId="29971"/>
    <cellStyle name="Standaard 6 2 9 2" xfId="29972"/>
    <cellStyle name="Standaard 6 2 9 2 2" xfId="29973"/>
    <cellStyle name="Standaard 6 2 9 3" xfId="29974"/>
    <cellStyle name="Standaard 6 3" xfId="29975"/>
    <cellStyle name="Standaard 6 3 10" xfId="29976"/>
    <cellStyle name="Standaard 6 3 2" xfId="29977"/>
    <cellStyle name="Standaard 6 3 2 2" xfId="29978"/>
    <cellStyle name="Standaard 6 3 2 2 2" xfId="29979"/>
    <cellStyle name="Standaard 6 3 2 2 2 2" xfId="29980"/>
    <cellStyle name="Standaard 6 3 2 2 2 2 2" xfId="29981"/>
    <cellStyle name="Standaard 6 3 2 2 2 2 2 2" xfId="29982"/>
    <cellStyle name="Standaard 6 3 2 2 2 2 2 2 2" xfId="29983"/>
    <cellStyle name="Standaard 6 3 2 2 2 2 2 2 2 2" xfId="29984"/>
    <cellStyle name="Standaard 6 3 2 2 2 2 2 2 3" xfId="29985"/>
    <cellStyle name="Standaard 6 3 2 2 2 2 2 3" xfId="29986"/>
    <cellStyle name="Standaard 6 3 2 2 2 2 2 3 2" xfId="29987"/>
    <cellStyle name="Standaard 6 3 2 2 2 2 2 4" xfId="29988"/>
    <cellStyle name="Standaard 6 3 2 2 2 2 3" xfId="29989"/>
    <cellStyle name="Standaard 6 3 2 2 2 2 3 2" xfId="29990"/>
    <cellStyle name="Standaard 6 3 2 2 2 2 3 2 2" xfId="29991"/>
    <cellStyle name="Standaard 6 3 2 2 2 2 3 3" xfId="29992"/>
    <cellStyle name="Standaard 6 3 2 2 2 2 4" xfId="29993"/>
    <cellStyle name="Standaard 6 3 2 2 2 2 4 2" xfId="29994"/>
    <cellStyle name="Standaard 6 3 2 2 2 2 5" xfId="29995"/>
    <cellStyle name="Standaard 6 3 2 2 2 3" xfId="29996"/>
    <cellStyle name="Standaard 6 3 2 2 2 3 2" xfId="29997"/>
    <cellStyle name="Standaard 6 3 2 2 2 3 2 2" xfId="29998"/>
    <cellStyle name="Standaard 6 3 2 2 2 3 2 2 2" xfId="29999"/>
    <cellStyle name="Standaard 6 3 2 2 2 3 2 3" xfId="30000"/>
    <cellStyle name="Standaard 6 3 2 2 2 3 3" xfId="30001"/>
    <cellStyle name="Standaard 6 3 2 2 2 3 3 2" xfId="30002"/>
    <cellStyle name="Standaard 6 3 2 2 2 3 4" xfId="30003"/>
    <cellStyle name="Standaard 6 3 2 2 2 4" xfId="30004"/>
    <cellStyle name="Standaard 6 3 2 2 2 4 2" xfId="30005"/>
    <cellStyle name="Standaard 6 3 2 2 2 4 2 2" xfId="30006"/>
    <cellStyle name="Standaard 6 3 2 2 2 4 3" xfId="30007"/>
    <cellStyle name="Standaard 6 3 2 2 2 5" xfId="30008"/>
    <cellStyle name="Standaard 6 3 2 2 2 5 2" xfId="30009"/>
    <cellStyle name="Standaard 6 3 2 2 2 6" xfId="30010"/>
    <cellStyle name="Standaard 6 3 2 2 3" xfId="30011"/>
    <cellStyle name="Standaard 6 3 2 2 3 2" xfId="30012"/>
    <cellStyle name="Standaard 6 3 2 2 3 2 2" xfId="30013"/>
    <cellStyle name="Standaard 6 3 2 2 3 2 2 2" xfId="30014"/>
    <cellStyle name="Standaard 6 3 2 2 3 2 2 2 2" xfId="30015"/>
    <cellStyle name="Standaard 6 3 2 2 3 2 2 3" xfId="30016"/>
    <cellStyle name="Standaard 6 3 2 2 3 2 3" xfId="30017"/>
    <cellStyle name="Standaard 6 3 2 2 3 2 3 2" xfId="30018"/>
    <cellStyle name="Standaard 6 3 2 2 3 2 4" xfId="30019"/>
    <cellStyle name="Standaard 6 3 2 2 3 3" xfId="30020"/>
    <cellStyle name="Standaard 6 3 2 2 3 3 2" xfId="30021"/>
    <cellStyle name="Standaard 6 3 2 2 3 3 2 2" xfId="30022"/>
    <cellStyle name="Standaard 6 3 2 2 3 3 3" xfId="30023"/>
    <cellStyle name="Standaard 6 3 2 2 3 4" xfId="30024"/>
    <cellStyle name="Standaard 6 3 2 2 3 4 2" xfId="30025"/>
    <cellStyle name="Standaard 6 3 2 2 3 5" xfId="30026"/>
    <cellStyle name="Standaard 6 3 2 2 4" xfId="30027"/>
    <cellStyle name="Standaard 6 3 2 2 4 2" xfId="30028"/>
    <cellStyle name="Standaard 6 3 2 2 4 2 2" xfId="30029"/>
    <cellStyle name="Standaard 6 3 2 2 4 2 2 2" xfId="30030"/>
    <cellStyle name="Standaard 6 3 2 2 4 2 3" xfId="30031"/>
    <cellStyle name="Standaard 6 3 2 2 4 3" xfId="30032"/>
    <cellStyle name="Standaard 6 3 2 2 4 3 2" xfId="30033"/>
    <cellStyle name="Standaard 6 3 2 2 4 4" xfId="30034"/>
    <cellStyle name="Standaard 6 3 2 2 5" xfId="30035"/>
    <cellStyle name="Standaard 6 3 2 2 5 2" xfId="30036"/>
    <cellStyle name="Standaard 6 3 2 2 5 2 2" xfId="30037"/>
    <cellStyle name="Standaard 6 3 2 2 5 3" xfId="30038"/>
    <cellStyle name="Standaard 6 3 2 2 6" xfId="30039"/>
    <cellStyle name="Standaard 6 3 2 2 6 2" xfId="30040"/>
    <cellStyle name="Standaard 6 3 2 2 7" xfId="30041"/>
    <cellStyle name="Standaard 6 3 2 3" xfId="30042"/>
    <cellStyle name="Standaard 6 3 2 3 2" xfId="30043"/>
    <cellStyle name="Standaard 6 3 2 3 2 2" xfId="30044"/>
    <cellStyle name="Standaard 6 3 2 3 2 2 2" xfId="30045"/>
    <cellStyle name="Standaard 6 3 2 3 2 2 2 2" xfId="30046"/>
    <cellStyle name="Standaard 6 3 2 3 2 2 2 2 2" xfId="30047"/>
    <cellStyle name="Standaard 6 3 2 3 2 2 2 3" xfId="30048"/>
    <cellStyle name="Standaard 6 3 2 3 2 2 3" xfId="30049"/>
    <cellStyle name="Standaard 6 3 2 3 2 2 3 2" xfId="30050"/>
    <cellStyle name="Standaard 6 3 2 3 2 2 4" xfId="30051"/>
    <cellStyle name="Standaard 6 3 2 3 2 3" xfId="30052"/>
    <cellStyle name="Standaard 6 3 2 3 2 3 2" xfId="30053"/>
    <cellStyle name="Standaard 6 3 2 3 2 3 2 2" xfId="30054"/>
    <cellStyle name="Standaard 6 3 2 3 2 3 3" xfId="30055"/>
    <cellStyle name="Standaard 6 3 2 3 2 4" xfId="30056"/>
    <cellStyle name="Standaard 6 3 2 3 2 4 2" xfId="30057"/>
    <cellStyle name="Standaard 6 3 2 3 2 5" xfId="30058"/>
    <cellStyle name="Standaard 6 3 2 3 3" xfId="30059"/>
    <cellStyle name="Standaard 6 3 2 3 3 2" xfId="30060"/>
    <cellStyle name="Standaard 6 3 2 3 3 2 2" xfId="30061"/>
    <cellStyle name="Standaard 6 3 2 3 3 2 2 2" xfId="30062"/>
    <cellStyle name="Standaard 6 3 2 3 3 2 3" xfId="30063"/>
    <cellStyle name="Standaard 6 3 2 3 3 3" xfId="30064"/>
    <cellStyle name="Standaard 6 3 2 3 3 3 2" xfId="30065"/>
    <cellStyle name="Standaard 6 3 2 3 3 4" xfId="30066"/>
    <cellStyle name="Standaard 6 3 2 3 4" xfId="30067"/>
    <cellStyle name="Standaard 6 3 2 3 4 2" xfId="30068"/>
    <cellStyle name="Standaard 6 3 2 3 4 2 2" xfId="30069"/>
    <cellStyle name="Standaard 6 3 2 3 4 3" xfId="30070"/>
    <cellStyle name="Standaard 6 3 2 3 5" xfId="30071"/>
    <cellStyle name="Standaard 6 3 2 3 5 2" xfId="30072"/>
    <cellStyle name="Standaard 6 3 2 3 6" xfId="30073"/>
    <cellStyle name="Standaard 6 3 2 4" xfId="30074"/>
    <cellStyle name="Standaard 6 3 2 4 2" xfId="30075"/>
    <cellStyle name="Standaard 6 3 2 4 2 2" xfId="30076"/>
    <cellStyle name="Standaard 6 3 2 4 2 2 2" xfId="30077"/>
    <cellStyle name="Standaard 6 3 2 4 2 2 2 2" xfId="30078"/>
    <cellStyle name="Standaard 6 3 2 4 2 2 3" xfId="30079"/>
    <cellStyle name="Standaard 6 3 2 4 2 3" xfId="30080"/>
    <cellStyle name="Standaard 6 3 2 4 2 3 2" xfId="30081"/>
    <cellStyle name="Standaard 6 3 2 4 2 4" xfId="30082"/>
    <cellStyle name="Standaard 6 3 2 4 3" xfId="30083"/>
    <cellStyle name="Standaard 6 3 2 4 3 2" xfId="30084"/>
    <cellStyle name="Standaard 6 3 2 4 3 2 2" xfId="30085"/>
    <cellStyle name="Standaard 6 3 2 4 3 3" xfId="30086"/>
    <cellStyle name="Standaard 6 3 2 4 4" xfId="30087"/>
    <cellStyle name="Standaard 6 3 2 4 4 2" xfId="30088"/>
    <cellStyle name="Standaard 6 3 2 4 5" xfId="30089"/>
    <cellStyle name="Standaard 6 3 2 5" xfId="30090"/>
    <cellStyle name="Standaard 6 3 2 5 2" xfId="30091"/>
    <cellStyle name="Standaard 6 3 2 5 2 2" xfId="30092"/>
    <cellStyle name="Standaard 6 3 2 5 2 2 2" xfId="30093"/>
    <cellStyle name="Standaard 6 3 2 5 2 3" xfId="30094"/>
    <cellStyle name="Standaard 6 3 2 5 3" xfId="30095"/>
    <cellStyle name="Standaard 6 3 2 5 3 2" xfId="30096"/>
    <cellStyle name="Standaard 6 3 2 5 4" xfId="30097"/>
    <cellStyle name="Standaard 6 3 2 6" xfId="30098"/>
    <cellStyle name="Standaard 6 3 2 6 2" xfId="30099"/>
    <cellStyle name="Standaard 6 3 2 6 2 2" xfId="30100"/>
    <cellStyle name="Standaard 6 3 2 6 3" xfId="30101"/>
    <cellStyle name="Standaard 6 3 2 7" xfId="30102"/>
    <cellStyle name="Standaard 6 3 2 7 2" xfId="30103"/>
    <cellStyle name="Standaard 6 3 2 8" xfId="30104"/>
    <cellStyle name="Standaard 6 3 3" xfId="30105"/>
    <cellStyle name="Standaard 6 3 3 2" xfId="30106"/>
    <cellStyle name="Standaard 6 3 3 2 2" xfId="30107"/>
    <cellStyle name="Standaard 6 3 3 2 2 2" xfId="30108"/>
    <cellStyle name="Standaard 6 3 3 2 2 2 2" xfId="30109"/>
    <cellStyle name="Standaard 6 3 3 2 2 2 2 2" xfId="30110"/>
    <cellStyle name="Standaard 6 3 3 2 2 2 2 2 2" xfId="30111"/>
    <cellStyle name="Standaard 6 3 3 2 2 2 2 2 2 2" xfId="30112"/>
    <cellStyle name="Standaard 6 3 3 2 2 2 2 2 3" xfId="30113"/>
    <cellStyle name="Standaard 6 3 3 2 2 2 2 3" xfId="30114"/>
    <cellStyle name="Standaard 6 3 3 2 2 2 2 3 2" xfId="30115"/>
    <cellStyle name="Standaard 6 3 3 2 2 2 2 4" xfId="30116"/>
    <cellStyle name="Standaard 6 3 3 2 2 2 3" xfId="30117"/>
    <cellStyle name="Standaard 6 3 3 2 2 2 3 2" xfId="30118"/>
    <cellStyle name="Standaard 6 3 3 2 2 2 3 2 2" xfId="30119"/>
    <cellStyle name="Standaard 6 3 3 2 2 2 3 3" xfId="30120"/>
    <cellStyle name="Standaard 6 3 3 2 2 2 4" xfId="30121"/>
    <cellStyle name="Standaard 6 3 3 2 2 2 4 2" xfId="30122"/>
    <cellStyle name="Standaard 6 3 3 2 2 2 5" xfId="30123"/>
    <cellStyle name="Standaard 6 3 3 2 2 3" xfId="30124"/>
    <cellStyle name="Standaard 6 3 3 2 2 3 2" xfId="30125"/>
    <cellStyle name="Standaard 6 3 3 2 2 3 2 2" xfId="30126"/>
    <cellStyle name="Standaard 6 3 3 2 2 3 2 2 2" xfId="30127"/>
    <cellStyle name="Standaard 6 3 3 2 2 3 2 3" xfId="30128"/>
    <cellStyle name="Standaard 6 3 3 2 2 3 3" xfId="30129"/>
    <cellStyle name="Standaard 6 3 3 2 2 3 3 2" xfId="30130"/>
    <cellStyle name="Standaard 6 3 3 2 2 3 4" xfId="30131"/>
    <cellStyle name="Standaard 6 3 3 2 2 4" xfId="30132"/>
    <cellStyle name="Standaard 6 3 3 2 2 4 2" xfId="30133"/>
    <cellStyle name="Standaard 6 3 3 2 2 4 2 2" xfId="30134"/>
    <cellStyle name="Standaard 6 3 3 2 2 4 3" xfId="30135"/>
    <cellStyle name="Standaard 6 3 3 2 2 5" xfId="30136"/>
    <cellStyle name="Standaard 6 3 3 2 2 5 2" xfId="30137"/>
    <cellStyle name="Standaard 6 3 3 2 2 6" xfId="30138"/>
    <cellStyle name="Standaard 6 3 3 2 3" xfId="30139"/>
    <cellStyle name="Standaard 6 3 3 2 3 2" xfId="30140"/>
    <cellStyle name="Standaard 6 3 3 2 3 2 2" xfId="30141"/>
    <cellStyle name="Standaard 6 3 3 2 3 2 2 2" xfId="30142"/>
    <cellStyle name="Standaard 6 3 3 2 3 2 2 2 2" xfId="30143"/>
    <cellStyle name="Standaard 6 3 3 2 3 2 2 3" xfId="30144"/>
    <cellStyle name="Standaard 6 3 3 2 3 2 3" xfId="30145"/>
    <cellStyle name="Standaard 6 3 3 2 3 2 3 2" xfId="30146"/>
    <cellStyle name="Standaard 6 3 3 2 3 2 4" xfId="30147"/>
    <cellStyle name="Standaard 6 3 3 2 3 3" xfId="30148"/>
    <cellStyle name="Standaard 6 3 3 2 3 3 2" xfId="30149"/>
    <cellStyle name="Standaard 6 3 3 2 3 3 2 2" xfId="30150"/>
    <cellStyle name="Standaard 6 3 3 2 3 3 3" xfId="30151"/>
    <cellStyle name="Standaard 6 3 3 2 3 4" xfId="30152"/>
    <cellStyle name="Standaard 6 3 3 2 3 4 2" xfId="30153"/>
    <cellStyle name="Standaard 6 3 3 2 3 5" xfId="30154"/>
    <cellStyle name="Standaard 6 3 3 2 4" xfId="30155"/>
    <cellStyle name="Standaard 6 3 3 2 4 2" xfId="30156"/>
    <cellStyle name="Standaard 6 3 3 2 4 2 2" xfId="30157"/>
    <cellStyle name="Standaard 6 3 3 2 4 2 2 2" xfId="30158"/>
    <cellStyle name="Standaard 6 3 3 2 4 2 3" xfId="30159"/>
    <cellStyle name="Standaard 6 3 3 2 4 3" xfId="30160"/>
    <cellStyle name="Standaard 6 3 3 2 4 3 2" xfId="30161"/>
    <cellStyle name="Standaard 6 3 3 2 4 4" xfId="30162"/>
    <cellStyle name="Standaard 6 3 3 2 5" xfId="30163"/>
    <cellStyle name="Standaard 6 3 3 2 5 2" xfId="30164"/>
    <cellStyle name="Standaard 6 3 3 2 5 2 2" xfId="30165"/>
    <cellStyle name="Standaard 6 3 3 2 5 3" xfId="30166"/>
    <cellStyle name="Standaard 6 3 3 2 6" xfId="30167"/>
    <cellStyle name="Standaard 6 3 3 2 6 2" xfId="30168"/>
    <cellStyle name="Standaard 6 3 3 2 7" xfId="30169"/>
    <cellStyle name="Standaard 6 3 3 3" xfId="30170"/>
    <cellStyle name="Standaard 6 3 3 3 2" xfId="30171"/>
    <cellStyle name="Standaard 6 3 3 3 2 2" xfId="30172"/>
    <cellStyle name="Standaard 6 3 3 3 2 2 2" xfId="30173"/>
    <cellStyle name="Standaard 6 3 3 3 2 2 2 2" xfId="30174"/>
    <cellStyle name="Standaard 6 3 3 3 2 2 2 2 2" xfId="30175"/>
    <cellStyle name="Standaard 6 3 3 3 2 2 2 3" xfId="30176"/>
    <cellStyle name="Standaard 6 3 3 3 2 2 3" xfId="30177"/>
    <cellStyle name="Standaard 6 3 3 3 2 2 3 2" xfId="30178"/>
    <cellStyle name="Standaard 6 3 3 3 2 2 4" xfId="30179"/>
    <cellStyle name="Standaard 6 3 3 3 2 3" xfId="30180"/>
    <cellStyle name="Standaard 6 3 3 3 2 3 2" xfId="30181"/>
    <cellStyle name="Standaard 6 3 3 3 2 3 2 2" xfId="30182"/>
    <cellStyle name="Standaard 6 3 3 3 2 3 3" xfId="30183"/>
    <cellStyle name="Standaard 6 3 3 3 2 4" xfId="30184"/>
    <cellStyle name="Standaard 6 3 3 3 2 4 2" xfId="30185"/>
    <cellStyle name="Standaard 6 3 3 3 2 5" xfId="30186"/>
    <cellStyle name="Standaard 6 3 3 3 3" xfId="30187"/>
    <cellStyle name="Standaard 6 3 3 3 3 2" xfId="30188"/>
    <cellStyle name="Standaard 6 3 3 3 3 2 2" xfId="30189"/>
    <cellStyle name="Standaard 6 3 3 3 3 2 2 2" xfId="30190"/>
    <cellStyle name="Standaard 6 3 3 3 3 2 3" xfId="30191"/>
    <cellStyle name="Standaard 6 3 3 3 3 3" xfId="30192"/>
    <cellStyle name="Standaard 6 3 3 3 3 3 2" xfId="30193"/>
    <cellStyle name="Standaard 6 3 3 3 3 4" xfId="30194"/>
    <cellStyle name="Standaard 6 3 3 3 4" xfId="30195"/>
    <cellStyle name="Standaard 6 3 3 3 4 2" xfId="30196"/>
    <cellStyle name="Standaard 6 3 3 3 4 2 2" xfId="30197"/>
    <cellStyle name="Standaard 6 3 3 3 4 3" xfId="30198"/>
    <cellStyle name="Standaard 6 3 3 3 5" xfId="30199"/>
    <cellStyle name="Standaard 6 3 3 3 5 2" xfId="30200"/>
    <cellStyle name="Standaard 6 3 3 3 6" xfId="30201"/>
    <cellStyle name="Standaard 6 3 3 4" xfId="30202"/>
    <cellStyle name="Standaard 6 3 3 4 2" xfId="30203"/>
    <cellStyle name="Standaard 6 3 3 4 2 2" xfId="30204"/>
    <cellStyle name="Standaard 6 3 3 4 2 2 2" xfId="30205"/>
    <cellStyle name="Standaard 6 3 3 4 2 2 2 2" xfId="30206"/>
    <cellStyle name="Standaard 6 3 3 4 2 2 3" xfId="30207"/>
    <cellStyle name="Standaard 6 3 3 4 2 3" xfId="30208"/>
    <cellStyle name="Standaard 6 3 3 4 2 3 2" xfId="30209"/>
    <cellStyle name="Standaard 6 3 3 4 2 4" xfId="30210"/>
    <cellStyle name="Standaard 6 3 3 4 3" xfId="30211"/>
    <cellStyle name="Standaard 6 3 3 4 3 2" xfId="30212"/>
    <cellStyle name="Standaard 6 3 3 4 3 2 2" xfId="30213"/>
    <cellStyle name="Standaard 6 3 3 4 3 3" xfId="30214"/>
    <cellStyle name="Standaard 6 3 3 4 4" xfId="30215"/>
    <cellStyle name="Standaard 6 3 3 4 4 2" xfId="30216"/>
    <cellStyle name="Standaard 6 3 3 4 5" xfId="30217"/>
    <cellStyle name="Standaard 6 3 3 5" xfId="30218"/>
    <cellStyle name="Standaard 6 3 3 5 2" xfId="30219"/>
    <cellStyle name="Standaard 6 3 3 5 2 2" xfId="30220"/>
    <cellStyle name="Standaard 6 3 3 5 2 2 2" xfId="30221"/>
    <cellStyle name="Standaard 6 3 3 5 2 3" xfId="30222"/>
    <cellStyle name="Standaard 6 3 3 5 3" xfId="30223"/>
    <cellStyle name="Standaard 6 3 3 5 3 2" xfId="30224"/>
    <cellStyle name="Standaard 6 3 3 5 4" xfId="30225"/>
    <cellStyle name="Standaard 6 3 3 6" xfId="30226"/>
    <cellStyle name="Standaard 6 3 3 6 2" xfId="30227"/>
    <cellStyle name="Standaard 6 3 3 6 2 2" xfId="30228"/>
    <cellStyle name="Standaard 6 3 3 6 3" xfId="30229"/>
    <cellStyle name="Standaard 6 3 3 7" xfId="30230"/>
    <cellStyle name="Standaard 6 3 3 7 2" xfId="30231"/>
    <cellStyle name="Standaard 6 3 3 8" xfId="30232"/>
    <cellStyle name="Standaard 6 3 4" xfId="30233"/>
    <cellStyle name="Standaard 6 3 4 2" xfId="30234"/>
    <cellStyle name="Standaard 6 3 4 2 2" xfId="30235"/>
    <cellStyle name="Standaard 6 3 4 2 2 2" xfId="30236"/>
    <cellStyle name="Standaard 6 3 4 2 2 2 2" xfId="30237"/>
    <cellStyle name="Standaard 6 3 4 2 2 2 2 2" xfId="30238"/>
    <cellStyle name="Standaard 6 3 4 2 2 2 2 2 2" xfId="30239"/>
    <cellStyle name="Standaard 6 3 4 2 2 2 2 3" xfId="30240"/>
    <cellStyle name="Standaard 6 3 4 2 2 2 3" xfId="30241"/>
    <cellStyle name="Standaard 6 3 4 2 2 2 3 2" xfId="30242"/>
    <cellStyle name="Standaard 6 3 4 2 2 2 4" xfId="30243"/>
    <cellStyle name="Standaard 6 3 4 2 2 3" xfId="30244"/>
    <cellStyle name="Standaard 6 3 4 2 2 3 2" xfId="30245"/>
    <cellStyle name="Standaard 6 3 4 2 2 3 2 2" xfId="30246"/>
    <cellStyle name="Standaard 6 3 4 2 2 3 3" xfId="30247"/>
    <cellStyle name="Standaard 6 3 4 2 2 4" xfId="30248"/>
    <cellStyle name="Standaard 6 3 4 2 2 4 2" xfId="30249"/>
    <cellStyle name="Standaard 6 3 4 2 2 5" xfId="30250"/>
    <cellStyle name="Standaard 6 3 4 2 3" xfId="30251"/>
    <cellStyle name="Standaard 6 3 4 2 3 2" xfId="30252"/>
    <cellStyle name="Standaard 6 3 4 2 3 2 2" xfId="30253"/>
    <cellStyle name="Standaard 6 3 4 2 3 2 2 2" xfId="30254"/>
    <cellStyle name="Standaard 6 3 4 2 3 2 3" xfId="30255"/>
    <cellStyle name="Standaard 6 3 4 2 3 3" xfId="30256"/>
    <cellStyle name="Standaard 6 3 4 2 3 3 2" xfId="30257"/>
    <cellStyle name="Standaard 6 3 4 2 3 4" xfId="30258"/>
    <cellStyle name="Standaard 6 3 4 2 4" xfId="30259"/>
    <cellStyle name="Standaard 6 3 4 2 4 2" xfId="30260"/>
    <cellStyle name="Standaard 6 3 4 2 4 2 2" xfId="30261"/>
    <cellStyle name="Standaard 6 3 4 2 4 3" xfId="30262"/>
    <cellStyle name="Standaard 6 3 4 2 5" xfId="30263"/>
    <cellStyle name="Standaard 6 3 4 2 5 2" xfId="30264"/>
    <cellStyle name="Standaard 6 3 4 2 6" xfId="30265"/>
    <cellStyle name="Standaard 6 3 4 3" xfId="30266"/>
    <cellStyle name="Standaard 6 3 4 3 2" xfId="30267"/>
    <cellStyle name="Standaard 6 3 4 3 2 2" xfId="30268"/>
    <cellStyle name="Standaard 6 3 4 3 2 2 2" xfId="30269"/>
    <cellStyle name="Standaard 6 3 4 3 2 2 2 2" xfId="30270"/>
    <cellStyle name="Standaard 6 3 4 3 2 2 3" xfId="30271"/>
    <cellStyle name="Standaard 6 3 4 3 2 3" xfId="30272"/>
    <cellStyle name="Standaard 6 3 4 3 2 3 2" xfId="30273"/>
    <cellStyle name="Standaard 6 3 4 3 2 4" xfId="30274"/>
    <cellStyle name="Standaard 6 3 4 3 3" xfId="30275"/>
    <cellStyle name="Standaard 6 3 4 3 3 2" xfId="30276"/>
    <cellStyle name="Standaard 6 3 4 3 3 2 2" xfId="30277"/>
    <cellStyle name="Standaard 6 3 4 3 3 3" xfId="30278"/>
    <cellStyle name="Standaard 6 3 4 3 4" xfId="30279"/>
    <cellStyle name="Standaard 6 3 4 3 4 2" xfId="30280"/>
    <cellStyle name="Standaard 6 3 4 3 5" xfId="30281"/>
    <cellStyle name="Standaard 6 3 4 4" xfId="30282"/>
    <cellStyle name="Standaard 6 3 4 4 2" xfId="30283"/>
    <cellStyle name="Standaard 6 3 4 4 2 2" xfId="30284"/>
    <cellStyle name="Standaard 6 3 4 4 2 2 2" xfId="30285"/>
    <cellStyle name="Standaard 6 3 4 4 2 3" xfId="30286"/>
    <cellStyle name="Standaard 6 3 4 4 3" xfId="30287"/>
    <cellStyle name="Standaard 6 3 4 4 3 2" xfId="30288"/>
    <cellStyle name="Standaard 6 3 4 4 4" xfId="30289"/>
    <cellStyle name="Standaard 6 3 4 5" xfId="30290"/>
    <cellStyle name="Standaard 6 3 4 5 2" xfId="30291"/>
    <cellStyle name="Standaard 6 3 4 5 2 2" xfId="30292"/>
    <cellStyle name="Standaard 6 3 4 5 3" xfId="30293"/>
    <cellStyle name="Standaard 6 3 4 6" xfId="30294"/>
    <cellStyle name="Standaard 6 3 4 6 2" xfId="30295"/>
    <cellStyle name="Standaard 6 3 4 7" xfId="30296"/>
    <cellStyle name="Standaard 6 3 5" xfId="30297"/>
    <cellStyle name="Standaard 6 3 5 2" xfId="30298"/>
    <cellStyle name="Standaard 6 3 5 2 2" xfId="30299"/>
    <cellStyle name="Standaard 6 3 5 2 2 2" xfId="30300"/>
    <cellStyle name="Standaard 6 3 5 2 2 2 2" xfId="30301"/>
    <cellStyle name="Standaard 6 3 5 2 2 2 2 2" xfId="30302"/>
    <cellStyle name="Standaard 6 3 5 2 2 2 3" xfId="30303"/>
    <cellStyle name="Standaard 6 3 5 2 2 3" xfId="30304"/>
    <cellStyle name="Standaard 6 3 5 2 2 3 2" xfId="30305"/>
    <cellStyle name="Standaard 6 3 5 2 2 4" xfId="30306"/>
    <cellStyle name="Standaard 6 3 5 2 3" xfId="30307"/>
    <cellStyle name="Standaard 6 3 5 2 3 2" xfId="30308"/>
    <cellStyle name="Standaard 6 3 5 2 3 2 2" xfId="30309"/>
    <cellStyle name="Standaard 6 3 5 2 3 3" xfId="30310"/>
    <cellStyle name="Standaard 6 3 5 2 4" xfId="30311"/>
    <cellStyle name="Standaard 6 3 5 2 4 2" xfId="30312"/>
    <cellStyle name="Standaard 6 3 5 2 5" xfId="30313"/>
    <cellStyle name="Standaard 6 3 5 3" xfId="30314"/>
    <cellStyle name="Standaard 6 3 5 3 2" xfId="30315"/>
    <cellStyle name="Standaard 6 3 5 3 2 2" xfId="30316"/>
    <cellStyle name="Standaard 6 3 5 3 2 2 2" xfId="30317"/>
    <cellStyle name="Standaard 6 3 5 3 2 3" xfId="30318"/>
    <cellStyle name="Standaard 6 3 5 3 3" xfId="30319"/>
    <cellStyle name="Standaard 6 3 5 3 3 2" xfId="30320"/>
    <cellStyle name="Standaard 6 3 5 3 4" xfId="30321"/>
    <cellStyle name="Standaard 6 3 5 4" xfId="30322"/>
    <cellStyle name="Standaard 6 3 5 4 2" xfId="30323"/>
    <cellStyle name="Standaard 6 3 5 4 2 2" xfId="30324"/>
    <cellStyle name="Standaard 6 3 5 4 3" xfId="30325"/>
    <cellStyle name="Standaard 6 3 5 5" xfId="30326"/>
    <cellStyle name="Standaard 6 3 5 5 2" xfId="30327"/>
    <cellStyle name="Standaard 6 3 5 6" xfId="30328"/>
    <cellStyle name="Standaard 6 3 6" xfId="30329"/>
    <cellStyle name="Standaard 6 3 6 2" xfId="30330"/>
    <cellStyle name="Standaard 6 3 6 2 2" xfId="30331"/>
    <cellStyle name="Standaard 6 3 6 2 2 2" xfId="30332"/>
    <cellStyle name="Standaard 6 3 6 2 2 2 2" xfId="30333"/>
    <cellStyle name="Standaard 6 3 6 2 2 3" xfId="30334"/>
    <cellStyle name="Standaard 6 3 6 2 3" xfId="30335"/>
    <cellStyle name="Standaard 6 3 6 2 3 2" xfId="30336"/>
    <cellStyle name="Standaard 6 3 6 2 4" xfId="30337"/>
    <cellStyle name="Standaard 6 3 6 3" xfId="30338"/>
    <cellStyle name="Standaard 6 3 6 3 2" xfId="30339"/>
    <cellStyle name="Standaard 6 3 6 3 2 2" xfId="30340"/>
    <cellStyle name="Standaard 6 3 6 3 3" xfId="30341"/>
    <cellStyle name="Standaard 6 3 6 4" xfId="30342"/>
    <cellStyle name="Standaard 6 3 6 4 2" xfId="30343"/>
    <cellStyle name="Standaard 6 3 6 5" xfId="30344"/>
    <cellStyle name="Standaard 6 3 7" xfId="30345"/>
    <cellStyle name="Standaard 6 3 7 2" xfId="30346"/>
    <cellStyle name="Standaard 6 3 7 2 2" xfId="30347"/>
    <cellStyle name="Standaard 6 3 7 2 2 2" xfId="30348"/>
    <cellStyle name="Standaard 6 3 7 2 3" xfId="30349"/>
    <cellStyle name="Standaard 6 3 7 3" xfId="30350"/>
    <cellStyle name="Standaard 6 3 7 3 2" xfId="30351"/>
    <cellStyle name="Standaard 6 3 7 4" xfId="30352"/>
    <cellStyle name="Standaard 6 3 8" xfId="30353"/>
    <cellStyle name="Standaard 6 3 8 2" xfId="30354"/>
    <cellStyle name="Standaard 6 3 8 2 2" xfId="30355"/>
    <cellStyle name="Standaard 6 3 8 3" xfId="30356"/>
    <cellStyle name="Standaard 6 3 9" xfId="30357"/>
    <cellStyle name="Standaard 6 3 9 2" xfId="30358"/>
    <cellStyle name="Standaard 6 4" xfId="30359"/>
    <cellStyle name="Standaard 6 4 2" xfId="30360"/>
    <cellStyle name="Standaard 6 4 2 2" xfId="30361"/>
    <cellStyle name="Standaard 6 4 2 2 2" xfId="30362"/>
    <cellStyle name="Standaard 6 4 2 2 2 2" xfId="30363"/>
    <cellStyle name="Standaard 6 4 2 2 2 2 2" xfId="30364"/>
    <cellStyle name="Standaard 6 4 2 2 2 2 2 2" xfId="30365"/>
    <cellStyle name="Standaard 6 4 2 2 2 2 2 2 2" xfId="30366"/>
    <cellStyle name="Standaard 6 4 2 2 2 2 2 3" xfId="30367"/>
    <cellStyle name="Standaard 6 4 2 2 2 2 3" xfId="30368"/>
    <cellStyle name="Standaard 6 4 2 2 2 2 3 2" xfId="30369"/>
    <cellStyle name="Standaard 6 4 2 2 2 2 4" xfId="30370"/>
    <cellStyle name="Standaard 6 4 2 2 2 3" xfId="30371"/>
    <cellStyle name="Standaard 6 4 2 2 2 3 2" xfId="30372"/>
    <cellStyle name="Standaard 6 4 2 2 2 3 2 2" xfId="30373"/>
    <cellStyle name="Standaard 6 4 2 2 2 3 3" xfId="30374"/>
    <cellStyle name="Standaard 6 4 2 2 2 4" xfId="30375"/>
    <cellStyle name="Standaard 6 4 2 2 2 4 2" xfId="30376"/>
    <cellStyle name="Standaard 6 4 2 2 2 5" xfId="30377"/>
    <cellStyle name="Standaard 6 4 2 2 3" xfId="30378"/>
    <cellStyle name="Standaard 6 4 2 2 3 2" xfId="30379"/>
    <cellStyle name="Standaard 6 4 2 2 3 2 2" xfId="30380"/>
    <cellStyle name="Standaard 6 4 2 2 3 2 2 2" xfId="30381"/>
    <cellStyle name="Standaard 6 4 2 2 3 2 3" xfId="30382"/>
    <cellStyle name="Standaard 6 4 2 2 3 3" xfId="30383"/>
    <cellStyle name="Standaard 6 4 2 2 3 3 2" xfId="30384"/>
    <cellStyle name="Standaard 6 4 2 2 3 4" xfId="30385"/>
    <cellStyle name="Standaard 6 4 2 2 4" xfId="30386"/>
    <cellStyle name="Standaard 6 4 2 2 4 2" xfId="30387"/>
    <cellStyle name="Standaard 6 4 2 2 4 2 2" xfId="30388"/>
    <cellStyle name="Standaard 6 4 2 2 4 3" xfId="30389"/>
    <cellStyle name="Standaard 6 4 2 2 5" xfId="30390"/>
    <cellStyle name="Standaard 6 4 2 2 5 2" xfId="30391"/>
    <cellStyle name="Standaard 6 4 2 2 6" xfId="30392"/>
    <cellStyle name="Standaard 6 4 2 3" xfId="30393"/>
    <cellStyle name="Standaard 6 4 2 3 2" xfId="30394"/>
    <cellStyle name="Standaard 6 4 2 3 2 2" xfId="30395"/>
    <cellStyle name="Standaard 6 4 2 3 2 2 2" xfId="30396"/>
    <cellStyle name="Standaard 6 4 2 3 2 2 2 2" xfId="30397"/>
    <cellStyle name="Standaard 6 4 2 3 2 2 3" xfId="30398"/>
    <cellStyle name="Standaard 6 4 2 3 2 3" xfId="30399"/>
    <cellStyle name="Standaard 6 4 2 3 2 3 2" xfId="30400"/>
    <cellStyle name="Standaard 6 4 2 3 2 4" xfId="30401"/>
    <cellStyle name="Standaard 6 4 2 3 3" xfId="30402"/>
    <cellStyle name="Standaard 6 4 2 3 3 2" xfId="30403"/>
    <cellStyle name="Standaard 6 4 2 3 3 2 2" xfId="30404"/>
    <cellStyle name="Standaard 6 4 2 3 3 3" xfId="30405"/>
    <cellStyle name="Standaard 6 4 2 3 4" xfId="30406"/>
    <cellStyle name="Standaard 6 4 2 3 4 2" xfId="30407"/>
    <cellStyle name="Standaard 6 4 2 3 5" xfId="30408"/>
    <cellStyle name="Standaard 6 4 2 4" xfId="30409"/>
    <cellStyle name="Standaard 6 4 2 4 2" xfId="30410"/>
    <cellStyle name="Standaard 6 4 2 4 2 2" xfId="30411"/>
    <cellStyle name="Standaard 6 4 2 4 2 2 2" xfId="30412"/>
    <cellStyle name="Standaard 6 4 2 4 2 3" xfId="30413"/>
    <cellStyle name="Standaard 6 4 2 4 3" xfId="30414"/>
    <cellStyle name="Standaard 6 4 2 4 3 2" xfId="30415"/>
    <cellStyle name="Standaard 6 4 2 4 4" xfId="30416"/>
    <cellStyle name="Standaard 6 4 2 5" xfId="30417"/>
    <cellStyle name="Standaard 6 4 2 5 2" xfId="30418"/>
    <cellStyle name="Standaard 6 4 2 5 2 2" xfId="30419"/>
    <cellStyle name="Standaard 6 4 2 5 3" xfId="30420"/>
    <cellStyle name="Standaard 6 4 2 6" xfId="30421"/>
    <cellStyle name="Standaard 6 4 2 6 2" xfId="30422"/>
    <cellStyle name="Standaard 6 4 2 7" xfId="30423"/>
    <cellStyle name="Standaard 6 4 3" xfId="30424"/>
    <cellStyle name="Standaard 6 4 3 2" xfId="30425"/>
    <cellStyle name="Standaard 6 4 3 2 2" xfId="30426"/>
    <cellStyle name="Standaard 6 4 3 2 2 2" xfId="30427"/>
    <cellStyle name="Standaard 6 4 3 2 2 2 2" xfId="30428"/>
    <cellStyle name="Standaard 6 4 3 2 2 2 2 2" xfId="30429"/>
    <cellStyle name="Standaard 6 4 3 2 2 2 3" xfId="30430"/>
    <cellStyle name="Standaard 6 4 3 2 2 3" xfId="30431"/>
    <cellStyle name="Standaard 6 4 3 2 2 3 2" xfId="30432"/>
    <cellStyle name="Standaard 6 4 3 2 2 4" xfId="30433"/>
    <cellStyle name="Standaard 6 4 3 2 3" xfId="30434"/>
    <cellStyle name="Standaard 6 4 3 2 3 2" xfId="30435"/>
    <cellStyle name="Standaard 6 4 3 2 3 2 2" xfId="30436"/>
    <cellStyle name="Standaard 6 4 3 2 3 3" xfId="30437"/>
    <cellStyle name="Standaard 6 4 3 2 4" xfId="30438"/>
    <cellStyle name="Standaard 6 4 3 2 4 2" xfId="30439"/>
    <cellStyle name="Standaard 6 4 3 2 5" xfId="30440"/>
    <cellStyle name="Standaard 6 4 3 3" xfId="30441"/>
    <cellStyle name="Standaard 6 4 3 3 2" xfId="30442"/>
    <cellStyle name="Standaard 6 4 3 3 2 2" xfId="30443"/>
    <cellStyle name="Standaard 6 4 3 3 2 2 2" xfId="30444"/>
    <cellStyle name="Standaard 6 4 3 3 2 3" xfId="30445"/>
    <cellStyle name="Standaard 6 4 3 3 3" xfId="30446"/>
    <cellStyle name="Standaard 6 4 3 3 3 2" xfId="30447"/>
    <cellStyle name="Standaard 6 4 3 3 4" xfId="30448"/>
    <cellStyle name="Standaard 6 4 3 4" xfId="30449"/>
    <cellStyle name="Standaard 6 4 3 4 2" xfId="30450"/>
    <cellStyle name="Standaard 6 4 3 4 2 2" xfId="30451"/>
    <cellStyle name="Standaard 6 4 3 4 3" xfId="30452"/>
    <cellStyle name="Standaard 6 4 3 5" xfId="30453"/>
    <cellStyle name="Standaard 6 4 3 5 2" xfId="30454"/>
    <cellStyle name="Standaard 6 4 3 6" xfId="30455"/>
    <cellStyle name="Standaard 6 4 4" xfId="30456"/>
    <cellStyle name="Standaard 6 4 4 2" xfId="30457"/>
    <cellStyle name="Standaard 6 4 4 2 2" xfId="30458"/>
    <cellStyle name="Standaard 6 4 4 2 2 2" xfId="30459"/>
    <cellStyle name="Standaard 6 4 4 2 2 2 2" xfId="30460"/>
    <cellStyle name="Standaard 6 4 4 2 2 3" xfId="30461"/>
    <cellStyle name="Standaard 6 4 4 2 3" xfId="30462"/>
    <cellStyle name="Standaard 6 4 4 2 3 2" xfId="30463"/>
    <cellStyle name="Standaard 6 4 4 2 4" xfId="30464"/>
    <cellStyle name="Standaard 6 4 4 3" xfId="30465"/>
    <cellStyle name="Standaard 6 4 4 3 2" xfId="30466"/>
    <cellStyle name="Standaard 6 4 4 3 2 2" xfId="30467"/>
    <cellStyle name="Standaard 6 4 4 3 3" xfId="30468"/>
    <cellStyle name="Standaard 6 4 4 4" xfId="30469"/>
    <cellStyle name="Standaard 6 4 4 4 2" xfId="30470"/>
    <cellStyle name="Standaard 6 4 4 5" xfId="30471"/>
    <cellStyle name="Standaard 6 4 5" xfId="30472"/>
    <cellStyle name="Standaard 6 4 5 2" xfId="30473"/>
    <cellStyle name="Standaard 6 4 5 2 2" xfId="30474"/>
    <cellStyle name="Standaard 6 4 5 2 2 2" xfId="30475"/>
    <cellStyle name="Standaard 6 4 5 2 3" xfId="30476"/>
    <cellStyle name="Standaard 6 4 5 3" xfId="30477"/>
    <cellStyle name="Standaard 6 4 5 3 2" xfId="30478"/>
    <cellStyle name="Standaard 6 4 5 4" xfId="30479"/>
    <cellStyle name="Standaard 6 4 6" xfId="30480"/>
    <cellStyle name="Standaard 6 4 6 2" xfId="30481"/>
    <cellStyle name="Standaard 6 4 6 2 2" xfId="30482"/>
    <cellStyle name="Standaard 6 4 6 3" xfId="30483"/>
    <cellStyle name="Standaard 6 4 7" xfId="30484"/>
    <cellStyle name="Standaard 6 4 7 2" xfId="30485"/>
    <cellStyle name="Standaard 6 4 8" xfId="30486"/>
    <cellStyle name="Standaard 6 5" xfId="30487"/>
    <cellStyle name="Standaard 6 5 2" xfId="30488"/>
    <cellStyle name="Standaard 6 5 2 2" xfId="30489"/>
    <cellStyle name="Standaard 6 5 2 2 2" xfId="30490"/>
    <cellStyle name="Standaard 6 5 2 2 2 2" xfId="30491"/>
    <cellStyle name="Standaard 6 5 2 2 2 2 2" xfId="30492"/>
    <cellStyle name="Standaard 6 5 2 2 2 2 2 2" xfId="30493"/>
    <cellStyle name="Standaard 6 5 2 2 2 2 2 2 2" xfId="30494"/>
    <cellStyle name="Standaard 6 5 2 2 2 2 2 3" xfId="30495"/>
    <cellStyle name="Standaard 6 5 2 2 2 2 3" xfId="30496"/>
    <cellStyle name="Standaard 6 5 2 2 2 2 3 2" xfId="30497"/>
    <cellStyle name="Standaard 6 5 2 2 2 2 4" xfId="30498"/>
    <cellStyle name="Standaard 6 5 2 2 2 3" xfId="30499"/>
    <cellStyle name="Standaard 6 5 2 2 2 3 2" xfId="30500"/>
    <cellStyle name="Standaard 6 5 2 2 2 3 2 2" xfId="30501"/>
    <cellStyle name="Standaard 6 5 2 2 2 3 3" xfId="30502"/>
    <cellStyle name="Standaard 6 5 2 2 2 4" xfId="30503"/>
    <cellStyle name="Standaard 6 5 2 2 2 4 2" xfId="30504"/>
    <cellStyle name="Standaard 6 5 2 2 2 5" xfId="30505"/>
    <cellStyle name="Standaard 6 5 2 2 3" xfId="30506"/>
    <cellStyle name="Standaard 6 5 2 2 3 2" xfId="30507"/>
    <cellStyle name="Standaard 6 5 2 2 3 2 2" xfId="30508"/>
    <cellStyle name="Standaard 6 5 2 2 3 2 2 2" xfId="30509"/>
    <cellStyle name="Standaard 6 5 2 2 3 2 3" xfId="30510"/>
    <cellStyle name="Standaard 6 5 2 2 3 3" xfId="30511"/>
    <cellStyle name="Standaard 6 5 2 2 3 3 2" xfId="30512"/>
    <cellStyle name="Standaard 6 5 2 2 3 4" xfId="30513"/>
    <cellStyle name="Standaard 6 5 2 2 4" xfId="30514"/>
    <cellStyle name="Standaard 6 5 2 2 4 2" xfId="30515"/>
    <cellStyle name="Standaard 6 5 2 2 4 2 2" xfId="30516"/>
    <cellStyle name="Standaard 6 5 2 2 4 3" xfId="30517"/>
    <cellStyle name="Standaard 6 5 2 2 5" xfId="30518"/>
    <cellStyle name="Standaard 6 5 2 2 5 2" xfId="30519"/>
    <cellStyle name="Standaard 6 5 2 2 6" xfId="30520"/>
    <cellStyle name="Standaard 6 5 2 3" xfId="30521"/>
    <cellStyle name="Standaard 6 5 2 3 2" xfId="30522"/>
    <cellStyle name="Standaard 6 5 2 3 2 2" xfId="30523"/>
    <cellStyle name="Standaard 6 5 2 3 2 2 2" xfId="30524"/>
    <cellStyle name="Standaard 6 5 2 3 2 2 2 2" xfId="30525"/>
    <cellStyle name="Standaard 6 5 2 3 2 2 3" xfId="30526"/>
    <cellStyle name="Standaard 6 5 2 3 2 3" xfId="30527"/>
    <cellStyle name="Standaard 6 5 2 3 2 3 2" xfId="30528"/>
    <cellStyle name="Standaard 6 5 2 3 2 4" xfId="30529"/>
    <cellStyle name="Standaard 6 5 2 3 3" xfId="30530"/>
    <cellStyle name="Standaard 6 5 2 3 3 2" xfId="30531"/>
    <cellStyle name="Standaard 6 5 2 3 3 2 2" xfId="30532"/>
    <cellStyle name="Standaard 6 5 2 3 3 3" xfId="30533"/>
    <cellStyle name="Standaard 6 5 2 3 4" xfId="30534"/>
    <cellStyle name="Standaard 6 5 2 3 4 2" xfId="30535"/>
    <cellStyle name="Standaard 6 5 2 3 5" xfId="30536"/>
    <cellStyle name="Standaard 6 5 2 4" xfId="30537"/>
    <cellStyle name="Standaard 6 5 2 4 2" xfId="30538"/>
    <cellStyle name="Standaard 6 5 2 4 2 2" xfId="30539"/>
    <cellStyle name="Standaard 6 5 2 4 2 2 2" xfId="30540"/>
    <cellStyle name="Standaard 6 5 2 4 2 3" xfId="30541"/>
    <cellStyle name="Standaard 6 5 2 4 3" xfId="30542"/>
    <cellStyle name="Standaard 6 5 2 4 3 2" xfId="30543"/>
    <cellStyle name="Standaard 6 5 2 4 4" xfId="30544"/>
    <cellStyle name="Standaard 6 5 2 5" xfId="30545"/>
    <cellStyle name="Standaard 6 5 2 5 2" xfId="30546"/>
    <cellStyle name="Standaard 6 5 2 5 2 2" xfId="30547"/>
    <cellStyle name="Standaard 6 5 2 5 3" xfId="30548"/>
    <cellStyle name="Standaard 6 5 2 6" xfId="30549"/>
    <cellStyle name="Standaard 6 5 2 6 2" xfId="30550"/>
    <cellStyle name="Standaard 6 5 2 7" xfId="30551"/>
    <cellStyle name="Standaard 6 5 3" xfId="30552"/>
    <cellStyle name="Standaard 6 5 3 2" xfId="30553"/>
    <cellStyle name="Standaard 6 5 3 2 2" xfId="30554"/>
    <cellStyle name="Standaard 6 5 3 2 2 2" xfId="30555"/>
    <cellStyle name="Standaard 6 5 3 2 2 2 2" xfId="30556"/>
    <cellStyle name="Standaard 6 5 3 2 2 2 2 2" xfId="30557"/>
    <cellStyle name="Standaard 6 5 3 2 2 2 3" xfId="30558"/>
    <cellStyle name="Standaard 6 5 3 2 2 3" xfId="30559"/>
    <cellStyle name="Standaard 6 5 3 2 2 3 2" xfId="30560"/>
    <cellStyle name="Standaard 6 5 3 2 2 4" xfId="30561"/>
    <cellStyle name="Standaard 6 5 3 2 3" xfId="30562"/>
    <cellStyle name="Standaard 6 5 3 2 3 2" xfId="30563"/>
    <cellStyle name="Standaard 6 5 3 2 3 2 2" xfId="30564"/>
    <cellStyle name="Standaard 6 5 3 2 3 3" xfId="30565"/>
    <cellStyle name="Standaard 6 5 3 2 4" xfId="30566"/>
    <cellStyle name="Standaard 6 5 3 2 4 2" xfId="30567"/>
    <cellStyle name="Standaard 6 5 3 2 5" xfId="30568"/>
    <cellStyle name="Standaard 6 5 3 3" xfId="30569"/>
    <cellStyle name="Standaard 6 5 3 3 2" xfId="30570"/>
    <cellStyle name="Standaard 6 5 3 3 2 2" xfId="30571"/>
    <cellStyle name="Standaard 6 5 3 3 2 2 2" xfId="30572"/>
    <cellStyle name="Standaard 6 5 3 3 2 3" xfId="30573"/>
    <cellStyle name="Standaard 6 5 3 3 3" xfId="30574"/>
    <cellStyle name="Standaard 6 5 3 3 3 2" xfId="30575"/>
    <cellStyle name="Standaard 6 5 3 3 4" xfId="30576"/>
    <cellStyle name="Standaard 6 5 3 4" xfId="30577"/>
    <cellStyle name="Standaard 6 5 3 4 2" xfId="30578"/>
    <cellStyle name="Standaard 6 5 3 4 2 2" xfId="30579"/>
    <cellStyle name="Standaard 6 5 3 4 3" xfId="30580"/>
    <cellStyle name="Standaard 6 5 3 5" xfId="30581"/>
    <cellStyle name="Standaard 6 5 3 5 2" xfId="30582"/>
    <cellStyle name="Standaard 6 5 3 6" xfId="30583"/>
    <cellStyle name="Standaard 6 5 4" xfId="30584"/>
    <cellStyle name="Standaard 6 5 4 2" xfId="30585"/>
    <cellStyle name="Standaard 6 5 4 2 2" xfId="30586"/>
    <cellStyle name="Standaard 6 5 4 2 2 2" xfId="30587"/>
    <cellStyle name="Standaard 6 5 4 2 2 2 2" xfId="30588"/>
    <cellStyle name="Standaard 6 5 4 2 2 3" xfId="30589"/>
    <cellStyle name="Standaard 6 5 4 2 3" xfId="30590"/>
    <cellStyle name="Standaard 6 5 4 2 3 2" xfId="30591"/>
    <cellStyle name="Standaard 6 5 4 2 4" xfId="30592"/>
    <cellStyle name="Standaard 6 5 4 3" xfId="30593"/>
    <cellStyle name="Standaard 6 5 4 3 2" xfId="30594"/>
    <cellStyle name="Standaard 6 5 4 3 2 2" xfId="30595"/>
    <cellStyle name="Standaard 6 5 4 3 3" xfId="30596"/>
    <cellStyle name="Standaard 6 5 4 4" xfId="30597"/>
    <cellStyle name="Standaard 6 5 4 4 2" xfId="30598"/>
    <cellStyle name="Standaard 6 5 4 5" xfId="30599"/>
    <cellStyle name="Standaard 6 5 5" xfId="30600"/>
    <cellStyle name="Standaard 6 5 5 2" xfId="30601"/>
    <cellStyle name="Standaard 6 5 5 2 2" xfId="30602"/>
    <cellStyle name="Standaard 6 5 5 2 2 2" xfId="30603"/>
    <cellStyle name="Standaard 6 5 5 2 3" xfId="30604"/>
    <cellStyle name="Standaard 6 5 5 3" xfId="30605"/>
    <cellStyle name="Standaard 6 5 5 3 2" xfId="30606"/>
    <cellStyle name="Standaard 6 5 5 4" xfId="30607"/>
    <cellStyle name="Standaard 6 5 6" xfId="30608"/>
    <cellStyle name="Standaard 6 5 6 2" xfId="30609"/>
    <cellStyle name="Standaard 6 5 6 2 2" xfId="30610"/>
    <cellStyle name="Standaard 6 5 6 3" xfId="30611"/>
    <cellStyle name="Standaard 6 5 7" xfId="30612"/>
    <cellStyle name="Standaard 6 5 7 2" xfId="30613"/>
    <cellStyle name="Standaard 6 5 8" xfId="30614"/>
    <cellStyle name="Standaard 6 6" xfId="30615"/>
    <cellStyle name="Standaard 6 6 2" xfId="30616"/>
    <cellStyle name="Standaard 6 6 2 2" xfId="30617"/>
    <cellStyle name="Standaard 6 6 2 2 2" xfId="30618"/>
    <cellStyle name="Standaard 6 6 2 2 2 2" xfId="30619"/>
    <cellStyle name="Standaard 6 6 2 2 2 2 2" xfId="30620"/>
    <cellStyle name="Standaard 6 6 2 2 2 2 2 2" xfId="30621"/>
    <cellStyle name="Standaard 6 6 2 2 2 2 3" xfId="30622"/>
    <cellStyle name="Standaard 6 6 2 2 2 3" xfId="30623"/>
    <cellStyle name="Standaard 6 6 2 2 2 3 2" xfId="30624"/>
    <cellStyle name="Standaard 6 6 2 2 2 4" xfId="30625"/>
    <cellStyle name="Standaard 6 6 2 2 3" xfId="30626"/>
    <cellStyle name="Standaard 6 6 2 2 3 2" xfId="30627"/>
    <cellStyle name="Standaard 6 6 2 2 3 2 2" xfId="30628"/>
    <cellStyle name="Standaard 6 6 2 2 3 3" xfId="30629"/>
    <cellStyle name="Standaard 6 6 2 2 4" xfId="30630"/>
    <cellStyle name="Standaard 6 6 2 2 4 2" xfId="30631"/>
    <cellStyle name="Standaard 6 6 2 2 5" xfId="30632"/>
    <cellStyle name="Standaard 6 6 2 3" xfId="30633"/>
    <cellStyle name="Standaard 6 6 2 3 2" xfId="30634"/>
    <cellStyle name="Standaard 6 6 2 3 2 2" xfId="30635"/>
    <cellStyle name="Standaard 6 6 2 3 2 2 2" xfId="30636"/>
    <cellStyle name="Standaard 6 6 2 3 2 3" xfId="30637"/>
    <cellStyle name="Standaard 6 6 2 3 3" xfId="30638"/>
    <cellStyle name="Standaard 6 6 2 3 3 2" xfId="30639"/>
    <cellStyle name="Standaard 6 6 2 3 4" xfId="30640"/>
    <cellStyle name="Standaard 6 6 2 4" xfId="30641"/>
    <cellStyle name="Standaard 6 6 2 4 2" xfId="30642"/>
    <cellStyle name="Standaard 6 6 2 4 2 2" xfId="30643"/>
    <cellStyle name="Standaard 6 6 2 4 3" xfId="30644"/>
    <cellStyle name="Standaard 6 6 2 5" xfId="30645"/>
    <cellStyle name="Standaard 6 6 2 5 2" xfId="30646"/>
    <cellStyle name="Standaard 6 6 2 6" xfId="30647"/>
    <cellStyle name="Standaard 6 6 3" xfId="30648"/>
    <cellStyle name="Standaard 6 6 3 2" xfId="30649"/>
    <cellStyle name="Standaard 6 6 3 2 2" xfId="30650"/>
    <cellStyle name="Standaard 6 6 3 2 2 2" xfId="30651"/>
    <cellStyle name="Standaard 6 6 3 2 2 2 2" xfId="30652"/>
    <cellStyle name="Standaard 6 6 3 2 2 3" xfId="30653"/>
    <cellStyle name="Standaard 6 6 3 2 3" xfId="30654"/>
    <cellStyle name="Standaard 6 6 3 2 3 2" xfId="30655"/>
    <cellStyle name="Standaard 6 6 3 2 4" xfId="30656"/>
    <cellStyle name="Standaard 6 6 3 3" xfId="30657"/>
    <cellStyle name="Standaard 6 6 3 3 2" xfId="30658"/>
    <cellStyle name="Standaard 6 6 3 3 2 2" xfId="30659"/>
    <cellStyle name="Standaard 6 6 3 3 3" xfId="30660"/>
    <cellStyle name="Standaard 6 6 3 4" xfId="30661"/>
    <cellStyle name="Standaard 6 6 3 4 2" xfId="30662"/>
    <cellStyle name="Standaard 6 6 3 5" xfId="30663"/>
    <cellStyle name="Standaard 6 6 4" xfId="30664"/>
    <cellStyle name="Standaard 6 6 4 2" xfId="30665"/>
    <cellStyle name="Standaard 6 6 4 2 2" xfId="30666"/>
    <cellStyle name="Standaard 6 6 4 2 2 2" xfId="30667"/>
    <cellStyle name="Standaard 6 6 4 2 3" xfId="30668"/>
    <cellStyle name="Standaard 6 6 4 3" xfId="30669"/>
    <cellStyle name="Standaard 6 6 4 3 2" xfId="30670"/>
    <cellStyle name="Standaard 6 6 4 4" xfId="30671"/>
    <cellStyle name="Standaard 6 6 5" xfId="30672"/>
    <cellStyle name="Standaard 6 6 5 2" xfId="30673"/>
    <cellStyle name="Standaard 6 6 5 2 2" xfId="30674"/>
    <cellStyle name="Standaard 6 6 5 3" xfId="30675"/>
    <cellStyle name="Standaard 6 6 6" xfId="30676"/>
    <cellStyle name="Standaard 6 6 6 2" xfId="30677"/>
    <cellStyle name="Standaard 6 6 7" xfId="30678"/>
    <cellStyle name="Standaard 6 7" xfId="30679"/>
    <cellStyle name="Standaard 6 7 2" xfId="30680"/>
    <cellStyle name="Standaard 6 7 2 2" xfId="30681"/>
    <cellStyle name="Standaard 6 7 2 2 2" xfId="30682"/>
    <cellStyle name="Standaard 6 7 2 2 2 2" xfId="30683"/>
    <cellStyle name="Standaard 6 7 2 2 2 2 2" xfId="30684"/>
    <cellStyle name="Standaard 6 7 2 2 2 3" xfId="30685"/>
    <cellStyle name="Standaard 6 7 2 2 3" xfId="30686"/>
    <cellStyle name="Standaard 6 7 2 2 3 2" xfId="30687"/>
    <cellStyle name="Standaard 6 7 2 2 4" xfId="30688"/>
    <cellStyle name="Standaard 6 7 2 3" xfId="30689"/>
    <cellStyle name="Standaard 6 7 2 3 2" xfId="30690"/>
    <cellStyle name="Standaard 6 7 2 3 2 2" xfId="30691"/>
    <cellStyle name="Standaard 6 7 2 3 3" xfId="30692"/>
    <cellStyle name="Standaard 6 7 2 4" xfId="30693"/>
    <cellStyle name="Standaard 6 7 2 4 2" xfId="30694"/>
    <cellStyle name="Standaard 6 7 2 5" xfId="30695"/>
    <cellStyle name="Standaard 6 7 3" xfId="30696"/>
    <cellStyle name="Standaard 6 7 3 2" xfId="30697"/>
    <cellStyle name="Standaard 6 7 3 2 2" xfId="30698"/>
    <cellStyle name="Standaard 6 7 3 2 2 2" xfId="30699"/>
    <cellStyle name="Standaard 6 7 3 2 3" xfId="30700"/>
    <cellStyle name="Standaard 6 7 3 3" xfId="30701"/>
    <cellStyle name="Standaard 6 7 3 3 2" xfId="30702"/>
    <cellStyle name="Standaard 6 7 3 4" xfId="30703"/>
    <cellStyle name="Standaard 6 7 4" xfId="30704"/>
    <cellStyle name="Standaard 6 7 4 2" xfId="30705"/>
    <cellStyle name="Standaard 6 7 4 2 2" xfId="30706"/>
    <cellStyle name="Standaard 6 7 4 3" xfId="30707"/>
    <cellStyle name="Standaard 6 7 5" xfId="30708"/>
    <cellStyle name="Standaard 6 7 5 2" xfId="30709"/>
    <cellStyle name="Standaard 6 7 6" xfId="30710"/>
    <cellStyle name="Standaard 6 8" xfId="30711"/>
    <cellStyle name="Standaard 6 9" xfId="30712"/>
    <cellStyle name="Standaard 6 9 2" xfId="30713"/>
    <cellStyle name="Standaard 6 9 2 2" xfId="30714"/>
    <cellStyle name="Standaard 6 9 2 2 2" xfId="30715"/>
    <cellStyle name="Standaard 6 9 2 2 2 2" xfId="30716"/>
    <cellStyle name="Standaard 6 9 2 2 3" xfId="30717"/>
    <cellStyle name="Standaard 6 9 2 3" xfId="30718"/>
    <cellStyle name="Standaard 6 9 2 3 2" xfId="30719"/>
    <cellStyle name="Standaard 6 9 2 4" xfId="30720"/>
    <cellStyle name="Standaard 6 9 3" xfId="30721"/>
    <cellStyle name="Standaard 6 9 3 2" xfId="30722"/>
    <cellStyle name="Standaard 6 9 3 2 2" xfId="30723"/>
    <cellStyle name="Standaard 6 9 3 3" xfId="30724"/>
    <cellStyle name="Standaard 6 9 4" xfId="30725"/>
    <cellStyle name="Standaard 6 9 4 2" xfId="30726"/>
    <cellStyle name="Standaard 6 9 5" xfId="30727"/>
    <cellStyle name="Standaard 7" xfId="30728"/>
    <cellStyle name="Standaard 7 2" xfId="30729"/>
    <cellStyle name="Standaard 7 2 2" xfId="30730"/>
    <cellStyle name="Standaard 7 2 2 2" xfId="30731"/>
    <cellStyle name="Standaard 7 2 2 2 2" xfId="30732"/>
    <cellStyle name="Standaard 7 2 2 2 2 2" xfId="30733"/>
    <cellStyle name="Standaard 7 2 2 2 3" xfId="30734"/>
    <cellStyle name="Standaard 7 2 2 3" xfId="30735"/>
    <cellStyle name="Standaard 7 2 2 3 2" xfId="30736"/>
    <cellStyle name="Standaard 7 2 2 4" xfId="30737"/>
    <cellStyle name="Standaard 7 2 3" xfId="30738"/>
    <cellStyle name="Standaard 7 2 3 2" xfId="30739"/>
    <cellStyle name="Standaard 7 2 3 2 2" xfId="30740"/>
    <cellStyle name="Standaard 7 2 3 3" xfId="30741"/>
    <cellStyle name="Standaard 7 2 4" xfId="30742"/>
    <cellStyle name="Standaard 7 2 4 2" xfId="30743"/>
    <cellStyle name="Standaard 7 2 5" xfId="30744"/>
    <cellStyle name="Standaard 7 3" xfId="30745"/>
    <cellStyle name="Standaard 8" xfId="30746"/>
    <cellStyle name="Standaard 8 2" xfId="30747"/>
    <cellStyle name="Standaard 8 2 2" xfId="30748"/>
    <cellStyle name="Standaard 8 2 2 2" xfId="30749"/>
    <cellStyle name="Standaard 8 2 2 2 2" xfId="30750"/>
    <cellStyle name="Standaard 8 2 2 2 2 2" xfId="30751"/>
    <cellStyle name="Standaard 8 2 2 2 3" xfId="30752"/>
    <cellStyle name="Standaard 8 2 2 3" xfId="30753"/>
    <cellStyle name="Standaard 8 2 2 3 2" xfId="30754"/>
    <cellStyle name="Standaard 8 2 2 4" xfId="30755"/>
    <cellStyle name="Standaard 8 2 3" xfId="30756"/>
    <cellStyle name="Standaard 8 2 3 2" xfId="30757"/>
    <cellStyle name="Standaard 8 2 3 2 2" xfId="30758"/>
    <cellStyle name="Standaard 8 2 3 3" xfId="30759"/>
    <cellStyle name="Standaard 8 2 4" xfId="30760"/>
    <cellStyle name="Standaard 8 2 4 2" xfId="30761"/>
    <cellStyle name="Standaard 8 2 5" xfId="30762"/>
    <cellStyle name="Standaard 8 3" xfId="30763"/>
    <cellStyle name="Standaard 9" xfId="30764"/>
    <cellStyle name="Standaard 9 2" xfId="30765"/>
    <cellStyle name="Titel 2" xfId="30766"/>
    <cellStyle name="Titel 3" xfId="30767"/>
    <cellStyle name="Title" xfId="30768"/>
    <cellStyle name="Totaal 2" xfId="30769"/>
    <cellStyle name="Totaal 2 10" xfId="30770"/>
    <cellStyle name="Totaal 2 10 2" xfId="30771"/>
    <cellStyle name="Totaal 2 10 2 2" xfId="30772"/>
    <cellStyle name="Totaal 2 10 2 3" xfId="30773"/>
    <cellStyle name="Totaal 2 10 2 3 2" xfId="30774"/>
    <cellStyle name="Totaal 2 10 2 4" xfId="30775"/>
    <cellStyle name="Totaal 2 10 2 5" xfId="30776"/>
    <cellStyle name="Totaal 2 10 2 6" xfId="30777"/>
    <cellStyle name="Totaal 2 10 3" xfId="30778"/>
    <cellStyle name="Totaal 2 10 4" xfId="30779"/>
    <cellStyle name="Totaal 2 10 4 2" xfId="30780"/>
    <cellStyle name="Totaal 2 10 5" xfId="30781"/>
    <cellStyle name="Totaal 2 10 6" xfId="30782"/>
    <cellStyle name="Totaal 2 10 7" xfId="30783"/>
    <cellStyle name="Totaal 2 11" xfId="30784"/>
    <cellStyle name="Totaal 2 11 2" xfId="30785"/>
    <cellStyle name="Totaal 2 11 2 2" xfId="30786"/>
    <cellStyle name="Totaal 2 11 2 3" xfId="30787"/>
    <cellStyle name="Totaal 2 11 2 3 2" xfId="30788"/>
    <cellStyle name="Totaal 2 11 2 4" xfId="30789"/>
    <cellStyle name="Totaal 2 11 2 5" xfId="30790"/>
    <cellStyle name="Totaal 2 11 2 6" xfId="30791"/>
    <cellStyle name="Totaal 2 11 3" xfId="30792"/>
    <cellStyle name="Totaal 2 11 4" xfId="30793"/>
    <cellStyle name="Totaal 2 11 4 2" xfId="30794"/>
    <cellStyle name="Totaal 2 11 5" xfId="30795"/>
    <cellStyle name="Totaal 2 11 6" xfId="30796"/>
    <cellStyle name="Totaal 2 11 7" xfId="30797"/>
    <cellStyle name="Totaal 2 12" xfId="30798"/>
    <cellStyle name="Totaal 2 12 2" xfId="30799"/>
    <cellStyle name="Totaal 2 12 2 2" xfId="30800"/>
    <cellStyle name="Totaal 2 12 2 3" xfId="30801"/>
    <cellStyle name="Totaal 2 12 2 3 2" xfId="30802"/>
    <cellStyle name="Totaal 2 12 2 4" xfId="30803"/>
    <cellStyle name="Totaal 2 12 2 5" xfId="30804"/>
    <cellStyle name="Totaal 2 12 2 6" xfId="30805"/>
    <cellStyle name="Totaal 2 12 3" xfId="30806"/>
    <cellStyle name="Totaal 2 12 4" xfId="30807"/>
    <cellStyle name="Totaal 2 12 4 2" xfId="30808"/>
    <cellStyle name="Totaal 2 12 5" xfId="30809"/>
    <cellStyle name="Totaal 2 12 6" xfId="30810"/>
    <cellStyle name="Totaal 2 12 7" xfId="30811"/>
    <cellStyle name="Totaal 2 13" xfId="30812"/>
    <cellStyle name="Totaal 2 13 2" xfId="30813"/>
    <cellStyle name="Totaal 2 13 2 2" xfId="30814"/>
    <cellStyle name="Totaal 2 13 2 3" xfId="30815"/>
    <cellStyle name="Totaal 2 13 2 3 2" xfId="30816"/>
    <cellStyle name="Totaal 2 13 2 4" xfId="30817"/>
    <cellStyle name="Totaal 2 13 2 5" xfId="30818"/>
    <cellStyle name="Totaal 2 13 2 6" xfId="30819"/>
    <cellStyle name="Totaal 2 13 3" xfId="30820"/>
    <cellStyle name="Totaal 2 13 4" xfId="30821"/>
    <cellStyle name="Totaal 2 13 4 2" xfId="30822"/>
    <cellStyle name="Totaal 2 13 5" xfId="30823"/>
    <cellStyle name="Totaal 2 13 6" xfId="30824"/>
    <cellStyle name="Totaal 2 13 7" xfId="30825"/>
    <cellStyle name="Totaal 2 14" xfId="30826"/>
    <cellStyle name="Totaal 2 14 2" xfId="30827"/>
    <cellStyle name="Totaal 2 14 2 2" xfId="30828"/>
    <cellStyle name="Totaal 2 14 2 3" xfId="30829"/>
    <cellStyle name="Totaal 2 14 2 3 2" xfId="30830"/>
    <cellStyle name="Totaal 2 14 2 4" xfId="30831"/>
    <cellStyle name="Totaal 2 14 2 5" xfId="30832"/>
    <cellStyle name="Totaal 2 14 2 6" xfId="30833"/>
    <cellStyle name="Totaal 2 14 3" xfId="30834"/>
    <cellStyle name="Totaal 2 14 4" xfId="30835"/>
    <cellStyle name="Totaal 2 14 4 2" xfId="30836"/>
    <cellStyle name="Totaal 2 14 5" xfId="30837"/>
    <cellStyle name="Totaal 2 14 6" xfId="30838"/>
    <cellStyle name="Totaal 2 14 7" xfId="30839"/>
    <cellStyle name="Totaal 2 15" xfId="30840"/>
    <cellStyle name="Totaal 2 15 2" xfId="30841"/>
    <cellStyle name="Totaal 2 15 2 2" xfId="30842"/>
    <cellStyle name="Totaal 2 15 2 3" xfId="30843"/>
    <cellStyle name="Totaal 2 15 2 3 2" xfId="30844"/>
    <cellStyle name="Totaal 2 15 2 4" xfId="30845"/>
    <cellStyle name="Totaal 2 15 2 5" xfId="30846"/>
    <cellStyle name="Totaal 2 15 2 6" xfId="30847"/>
    <cellStyle name="Totaal 2 15 3" xfId="30848"/>
    <cellStyle name="Totaal 2 15 4" xfId="30849"/>
    <cellStyle name="Totaal 2 15 4 2" xfId="30850"/>
    <cellStyle name="Totaal 2 15 5" xfId="30851"/>
    <cellStyle name="Totaal 2 15 6" xfId="30852"/>
    <cellStyle name="Totaal 2 15 7" xfId="30853"/>
    <cellStyle name="Totaal 2 16" xfId="30854"/>
    <cellStyle name="Totaal 2 16 2" xfId="30855"/>
    <cellStyle name="Totaal 2 16 2 2" xfId="30856"/>
    <cellStyle name="Totaal 2 16 2 3" xfId="30857"/>
    <cellStyle name="Totaal 2 16 2 3 2" xfId="30858"/>
    <cellStyle name="Totaal 2 16 2 4" xfId="30859"/>
    <cellStyle name="Totaal 2 16 2 5" xfId="30860"/>
    <cellStyle name="Totaal 2 16 2 6" xfId="30861"/>
    <cellStyle name="Totaal 2 16 3" xfId="30862"/>
    <cellStyle name="Totaal 2 16 4" xfId="30863"/>
    <cellStyle name="Totaal 2 16 4 2" xfId="30864"/>
    <cellStyle name="Totaal 2 16 5" xfId="30865"/>
    <cellStyle name="Totaal 2 16 6" xfId="30866"/>
    <cellStyle name="Totaal 2 16 7" xfId="30867"/>
    <cellStyle name="Totaal 2 17" xfId="30868"/>
    <cellStyle name="Totaal 2 17 2" xfId="30869"/>
    <cellStyle name="Totaal 2 17 2 2" xfId="30870"/>
    <cellStyle name="Totaal 2 17 2 3" xfId="30871"/>
    <cellStyle name="Totaal 2 17 2 3 2" xfId="30872"/>
    <cellStyle name="Totaal 2 17 2 4" xfId="30873"/>
    <cellStyle name="Totaal 2 17 2 5" xfId="30874"/>
    <cellStyle name="Totaal 2 17 2 6" xfId="30875"/>
    <cellStyle name="Totaal 2 17 3" xfId="30876"/>
    <cellStyle name="Totaal 2 17 4" xfId="30877"/>
    <cellStyle name="Totaal 2 17 4 2" xfId="30878"/>
    <cellStyle name="Totaal 2 17 5" xfId="30879"/>
    <cellStyle name="Totaal 2 17 6" xfId="30880"/>
    <cellStyle name="Totaal 2 17 7" xfId="30881"/>
    <cellStyle name="Totaal 2 18" xfId="30882"/>
    <cellStyle name="Totaal 2 18 2" xfId="30883"/>
    <cellStyle name="Totaal 2 18 2 2" xfId="30884"/>
    <cellStyle name="Totaal 2 18 2 3" xfId="30885"/>
    <cellStyle name="Totaal 2 18 2 3 2" xfId="30886"/>
    <cellStyle name="Totaal 2 18 2 4" xfId="30887"/>
    <cellStyle name="Totaal 2 18 2 5" xfId="30888"/>
    <cellStyle name="Totaal 2 18 2 6" xfId="30889"/>
    <cellStyle name="Totaal 2 18 3" xfId="30890"/>
    <cellStyle name="Totaal 2 18 4" xfId="30891"/>
    <cellStyle name="Totaal 2 18 4 2" xfId="30892"/>
    <cellStyle name="Totaal 2 18 5" xfId="30893"/>
    <cellStyle name="Totaal 2 18 6" xfId="30894"/>
    <cellStyle name="Totaal 2 18 7" xfId="30895"/>
    <cellStyle name="Totaal 2 19" xfId="30896"/>
    <cellStyle name="Totaal 2 19 2" xfId="30897"/>
    <cellStyle name="Totaal 2 19 2 2" xfId="30898"/>
    <cellStyle name="Totaal 2 19 2 3" xfId="30899"/>
    <cellStyle name="Totaal 2 19 2 3 2" xfId="30900"/>
    <cellStyle name="Totaal 2 19 2 4" xfId="30901"/>
    <cellStyle name="Totaal 2 19 2 5" xfId="30902"/>
    <cellStyle name="Totaal 2 19 2 6" xfId="30903"/>
    <cellStyle name="Totaal 2 19 3" xfId="30904"/>
    <cellStyle name="Totaal 2 19 4" xfId="30905"/>
    <cellStyle name="Totaal 2 19 4 2" xfId="30906"/>
    <cellStyle name="Totaal 2 19 5" xfId="30907"/>
    <cellStyle name="Totaal 2 19 6" xfId="30908"/>
    <cellStyle name="Totaal 2 19 7" xfId="30909"/>
    <cellStyle name="Totaal 2 2" xfId="30910"/>
    <cellStyle name="Totaal 2 2 10" xfId="30911"/>
    <cellStyle name="Totaal 2 2 10 2" xfId="30912"/>
    <cellStyle name="Totaal 2 2 10 2 2" xfId="30913"/>
    <cellStyle name="Totaal 2 2 10 2 3" xfId="30914"/>
    <cellStyle name="Totaal 2 2 10 2 3 2" xfId="30915"/>
    <cellStyle name="Totaal 2 2 10 2 4" xfId="30916"/>
    <cellStyle name="Totaal 2 2 10 2 5" xfId="30917"/>
    <cellStyle name="Totaal 2 2 10 2 6" xfId="30918"/>
    <cellStyle name="Totaal 2 2 10 3" xfId="30919"/>
    <cellStyle name="Totaal 2 2 10 4" xfId="30920"/>
    <cellStyle name="Totaal 2 2 10 4 2" xfId="30921"/>
    <cellStyle name="Totaal 2 2 10 5" xfId="30922"/>
    <cellStyle name="Totaal 2 2 10 6" xfId="30923"/>
    <cellStyle name="Totaal 2 2 10 7" xfId="30924"/>
    <cellStyle name="Totaal 2 2 11" xfId="30925"/>
    <cellStyle name="Totaal 2 2 11 2" xfId="30926"/>
    <cellStyle name="Totaal 2 2 11 2 2" xfId="30927"/>
    <cellStyle name="Totaal 2 2 11 2 3" xfId="30928"/>
    <cellStyle name="Totaal 2 2 11 2 3 2" xfId="30929"/>
    <cellStyle name="Totaal 2 2 11 2 4" xfId="30930"/>
    <cellStyle name="Totaal 2 2 11 2 5" xfId="30931"/>
    <cellStyle name="Totaal 2 2 11 2 6" xfId="30932"/>
    <cellStyle name="Totaal 2 2 11 3" xfId="30933"/>
    <cellStyle name="Totaal 2 2 11 4" xfId="30934"/>
    <cellStyle name="Totaal 2 2 11 4 2" xfId="30935"/>
    <cellStyle name="Totaal 2 2 11 5" xfId="30936"/>
    <cellStyle name="Totaal 2 2 11 6" xfId="30937"/>
    <cellStyle name="Totaal 2 2 11 7" xfId="30938"/>
    <cellStyle name="Totaal 2 2 12" xfId="30939"/>
    <cellStyle name="Totaal 2 2 12 2" xfId="30940"/>
    <cellStyle name="Totaal 2 2 12 2 2" xfId="30941"/>
    <cellStyle name="Totaal 2 2 12 2 3" xfId="30942"/>
    <cellStyle name="Totaal 2 2 12 2 3 2" xfId="30943"/>
    <cellStyle name="Totaal 2 2 12 2 4" xfId="30944"/>
    <cellStyle name="Totaal 2 2 12 2 5" xfId="30945"/>
    <cellStyle name="Totaal 2 2 12 2 6" xfId="30946"/>
    <cellStyle name="Totaal 2 2 12 3" xfId="30947"/>
    <cellStyle name="Totaal 2 2 12 4" xfId="30948"/>
    <cellStyle name="Totaal 2 2 12 4 2" xfId="30949"/>
    <cellStyle name="Totaal 2 2 12 5" xfId="30950"/>
    <cellStyle name="Totaal 2 2 12 6" xfId="30951"/>
    <cellStyle name="Totaal 2 2 12 7" xfId="30952"/>
    <cellStyle name="Totaal 2 2 13" xfId="30953"/>
    <cellStyle name="Totaal 2 2 13 2" xfId="30954"/>
    <cellStyle name="Totaal 2 2 13 2 2" xfId="30955"/>
    <cellStyle name="Totaal 2 2 13 2 3" xfId="30956"/>
    <cellStyle name="Totaal 2 2 13 2 3 2" xfId="30957"/>
    <cellStyle name="Totaal 2 2 13 2 4" xfId="30958"/>
    <cellStyle name="Totaal 2 2 13 2 5" xfId="30959"/>
    <cellStyle name="Totaal 2 2 13 2 6" xfId="30960"/>
    <cellStyle name="Totaal 2 2 13 3" xfId="30961"/>
    <cellStyle name="Totaal 2 2 13 4" xfId="30962"/>
    <cellStyle name="Totaal 2 2 13 4 2" xfId="30963"/>
    <cellStyle name="Totaal 2 2 13 5" xfId="30964"/>
    <cellStyle name="Totaal 2 2 13 6" xfId="30965"/>
    <cellStyle name="Totaal 2 2 13 7" xfId="30966"/>
    <cellStyle name="Totaal 2 2 14" xfId="30967"/>
    <cellStyle name="Totaal 2 2 14 2" xfId="30968"/>
    <cellStyle name="Totaal 2 2 14 2 2" xfId="30969"/>
    <cellStyle name="Totaal 2 2 14 2 3" xfId="30970"/>
    <cellStyle name="Totaal 2 2 14 2 3 2" xfId="30971"/>
    <cellStyle name="Totaal 2 2 14 2 4" xfId="30972"/>
    <cellStyle name="Totaal 2 2 14 2 5" xfId="30973"/>
    <cellStyle name="Totaal 2 2 14 2 6" xfId="30974"/>
    <cellStyle name="Totaal 2 2 14 3" xfId="30975"/>
    <cellStyle name="Totaal 2 2 14 4" xfId="30976"/>
    <cellStyle name="Totaal 2 2 14 4 2" xfId="30977"/>
    <cellStyle name="Totaal 2 2 14 5" xfId="30978"/>
    <cellStyle name="Totaal 2 2 14 6" xfId="30979"/>
    <cellStyle name="Totaal 2 2 14 7" xfId="30980"/>
    <cellStyle name="Totaal 2 2 15" xfId="30981"/>
    <cellStyle name="Totaal 2 2 15 2" xfId="30982"/>
    <cellStyle name="Totaal 2 2 15 2 2" xfId="30983"/>
    <cellStyle name="Totaal 2 2 15 2 3" xfId="30984"/>
    <cellStyle name="Totaal 2 2 15 2 3 2" xfId="30985"/>
    <cellStyle name="Totaal 2 2 15 2 4" xfId="30986"/>
    <cellStyle name="Totaal 2 2 15 2 5" xfId="30987"/>
    <cellStyle name="Totaal 2 2 15 2 6" xfId="30988"/>
    <cellStyle name="Totaal 2 2 15 3" xfId="30989"/>
    <cellStyle name="Totaal 2 2 15 4" xfId="30990"/>
    <cellStyle name="Totaal 2 2 15 4 2" xfId="30991"/>
    <cellStyle name="Totaal 2 2 15 5" xfId="30992"/>
    <cellStyle name="Totaal 2 2 15 6" xfId="30993"/>
    <cellStyle name="Totaal 2 2 15 7" xfId="30994"/>
    <cellStyle name="Totaal 2 2 16" xfId="30995"/>
    <cellStyle name="Totaal 2 2 16 2" xfId="30996"/>
    <cellStyle name="Totaal 2 2 16 2 2" xfId="30997"/>
    <cellStyle name="Totaal 2 2 16 2 3" xfId="30998"/>
    <cellStyle name="Totaal 2 2 16 2 3 2" xfId="30999"/>
    <cellStyle name="Totaal 2 2 16 2 4" xfId="31000"/>
    <cellStyle name="Totaal 2 2 16 2 5" xfId="31001"/>
    <cellStyle name="Totaal 2 2 16 2 6" xfId="31002"/>
    <cellStyle name="Totaal 2 2 16 3" xfId="31003"/>
    <cellStyle name="Totaal 2 2 16 4" xfId="31004"/>
    <cellStyle name="Totaal 2 2 16 4 2" xfId="31005"/>
    <cellStyle name="Totaal 2 2 16 5" xfId="31006"/>
    <cellStyle name="Totaal 2 2 16 6" xfId="31007"/>
    <cellStyle name="Totaal 2 2 16 7" xfId="31008"/>
    <cellStyle name="Totaal 2 2 17" xfId="31009"/>
    <cellStyle name="Totaal 2 2 17 2" xfId="31010"/>
    <cellStyle name="Totaal 2 2 17 2 2" xfId="31011"/>
    <cellStyle name="Totaal 2 2 17 2 3" xfId="31012"/>
    <cellStyle name="Totaal 2 2 17 2 3 2" xfId="31013"/>
    <cellStyle name="Totaal 2 2 17 2 4" xfId="31014"/>
    <cellStyle name="Totaal 2 2 17 2 5" xfId="31015"/>
    <cellStyle name="Totaal 2 2 17 2 6" xfId="31016"/>
    <cellStyle name="Totaal 2 2 17 3" xfId="31017"/>
    <cellStyle name="Totaal 2 2 17 4" xfId="31018"/>
    <cellStyle name="Totaal 2 2 17 4 2" xfId="31019"/>
    <cellStyle name="Totaal 2 2 17 5" xfId="31020"/>
    <cellStyle name="Totaal 2 2 17 6" xfId="31021"/>
    <cellStyle name="Totaal 2 2 17 7" xfId="31022"/>
    <cellStyle name="Totaal 2 2 18" xfId="31023"/>
    <cellStyle name="Totaal 2 2 18 2" xfId="31024"/>
    <cellStyle name="Totaal 2 2 18 2 2" xfId="31025"/>
    <cellStyle name="Totaal 2 2 18 2 3" xfId="31026"/>
    <cellStyle name="Totaal 2 2 18 2 3 2" xfId="31027"/>
    <cellStyle name="Totaal 2 2 18 2 4" xfId="31028"/>
    <cellStyle name="Totaal 2 2 18 2 5" xfId="31029"/>
    <cellStyle name="Totaal 2 2 18 2 6" xfId="31030"/>
    <cellStyle name="Totaal 2 2 18 3" xfId="31031"/>
    <cellStyle name="Totaal 2 2 18 4" xfId="31032"/>
    <cellStyle name="Totaal 2 2 18 4 2" xfId="31033"/>
    <cellStyle name="Totaal 2 2 18 5" xfId="31034"/>
    <cellStyle name="Totaal 2 2 18 6" xfId="31035"/>
    <cellStyle name="Totaal 2 2 18 7" xfId="31036"/>
    <cellStyle name="Totaal 2 2 19" xfId="31037"/>
    <cellStyle name="Totaal 2 2 19 2" xfId="31038"/>
    <cellStyle name="Totaal 2 2 19 2 2" xfId="31039"/>
    <cellStyle name="Totaal 2 2 19 2 3" xfId="31040"/>
    <cellStyle name="Totaal 2 2 19 2 3 2" xfId="31041"/>
    <cellStyle name="Totaal 2 2 19 2 4" xfId="31042"/>
    <cellStyle name="Totaal 2 2 19 2 5" xfId="31043"/>
    <cellStyle name="Totaal 2 2 19 2 6" xfId="31044"/>
    <cellStyle name="Totaal 2 2 19 3" xfId="31045"/>
    <cellStyle name="Totaal 2 2 19 4" xfId="31046"/>
    <cellStyle name="Totaal 2 2 19 4 2" xfId="31047"/>
    <cellStyle name="Totaal 2 2 19 5" xfId="31048"/>
    <cellStyle name="Totaal 2 2 19 6" xfId="31049"/>
    <cellStyle name="Totaal 2 2 19 7" xfId="31050"/>
    <cellStyle name="Totaal 2 2 2" xfId="31051"/>
    <cellStyle name="Totaal 2 2 2 2" xfId="31052"/>
    <cellStyle name="Totaal 2 2 2 2 2" xfId="31053"/>
    <cellStyle name="Totaal 2 2 2 2 3" xfId="31054"/>
    <cellStyle name="Totaal 2 2 2 2 3 2" xfId="31055"/>
    <cellStyle name="Totaal 2 2 2 2 4" xfId="31056"/>
    <cellStyle name="Totaal 2 2 2 2 5" xfId="31057"/>
    <cellStyle name="Totaal 2 2 2 2 6" xfId="31058"/>
    <cellStyle name="Totaal 2 2 2 3" xfId="31059"/>
    <cellStyle name="Totaal 2 2 2 4" xfId="31060"/>
    <cellStyle name="Totaal 2 2 2 4 2" xfId="31061"/>
    <cellStyle name="Totaal 2 2 2 5" xfId="31062"/>
    <cellStyle name="Totaal 2 2 2 6" xfId="31063"/>
    <cellStyle name="Totaal 2 2 2 7" xfId="31064"/>
    <cellStyle name="Totaal 2 2 20" xfId="31065"/>
    <cellStyle name="Totaal 2 2 20 2" xfId="31066"/>
    <cellStyle name="Totaal 2 2 20 2 2" xfId="31067"/>
    <cellStyle name="Totaal 2 2 20 2 3" xfId="31068"/>
    <cellStyle name="Totaal 2 2 20 2 3 2" xfId="31069"/>
    <cellStyle name="Totaal 2 2 20 2 4" xfId="31070"/>
    <cellStyle name="Totaal 2 2 20 2 5" xfId="31071"/>
    <cellStyle name="Totaal 2 2 20 2 6" xfId="31072"/>
    <cellStyle name="Totaal 2 2 20 3" xfId="31073"/>
    <cellStyle name="Totaal 2 2 20 4" xfId="31074"/>
    <cellStyle name="Totaal 2 2 20 4 2" xfId="31075"/>
    <cellStyle name="Totaal 2 2 20 5" xfId="31076"/>
    <cellStyle name="Totaal 2 2 20 6" xfId="31077"/>
    <cellStyle name="Totaal 2 2 20 7" xfId="31078"/>
    <cellStyle name="Totaal 2 2 21" xfId="31079"/>
    <cellStyle name="Totaal 2 2 21 2" xfId="31080"/>
    <cellStyle name="Totaal 2 2 21 2 2" xfId="31081"/>
    <cellStyle name="Totaal 2 2 21 2 3" xfId="31082"/>
    <cellStyle name="Totaal 2 2 21 2 3 2" xfId="31083"/>
    <cellStyle name="Totaal 2 2 21 2 4" xfId="31084"/>
    <cellStyle name="Totaal 2 2 21 2 5" xfId="31085"/>
    <cellStyle name="Totaal 2 2 21 2 6" xfId="31086"/>
    <cellStyle name="Totaal 2 2 21 3" xfId="31087"/>
    <cellStyle name="Totaal 2 2 21 4" xfId="31088"/>
    <cellStyle name="Totaal 2 2 21 4 2" xfId="31089"/>
    <cellStyle name="Totaal 2 2 21 5" xfId="31090"/>
    <cellStyle name="Totaal 2 2 21 6" xfId="31091"/>
    <cellStyle name="Totaal 2 2 21 7" xfId="31092"/>
    <cellStyle name="Totaal 2 2 22" xfId="31093"/>
    <cellStyle name="Totaal 2 2 22 2" xfId="31094"/>
    <cellStyle name="Totaal 2 2 22 2 2" xfId="31095"/>
    <cellStyle name="Totaal 2 2 22 2 3" xfId="31096"/>
    <cellStyle name="Totaal 2 2 22 2 3 2" xfId="31097"/>
    <cellStyle name="Totaal 2 2 22 2 4" xfId="31098"/>
    <cellStyle name="Totaal 2 2 22 2 5" xfId="31099"/>
    <cellStyle name="Totaal 2 2 22 2 6" xfId="31100"/>
    <cellStyle name="Totaal 2 2 22 3" xfId="31101"/>
    <cellStyle name="Totaal 2 2 22 4" xfId="31102"/>
    <cellStyle name="Totaal 2 2 22 4 2" xfId="31103"/>
    <cellStyle name="Totaal 2 2 22 5" xfId="31104"/>
    <cellStyle name="Totaal 2 2 22 6" xfId="31105"/>
    <cellStyle name="Totaal 2 2 22 7" xfId="31106"/>
    <cellStyle name="Totaal 2 2 23" xfId="31107"/>
    <cellStyle name="Totaal 2 2 23 2" xfId="31108"/>
    <cellStyle name="Totaal 2 2 23 2 2" xfId="31109"/>
    <cellStyle name="Totaal 2 2 23 2 3" xfId="31110"/>
    <cellStyle name="Totaal 2 2 23 2 3 2" xfId="31111"/>
    <cellStyle name="Totaal 2 2 23 2 4" xfId="31112"/>
    <cellStyle name="Totaal 2 2 23 2 5" xfId="31113"/>
    <cellStyle name="Totaal 2 2 23 2 6" xfId="31114"/>
    <cellStyle name="Totaal 2 2 23 3" xfId="31115"/>
    <cellStyle name="Totaal 2 2 23 4" xfId="31116"/>
    <cellStyle name="Totaal 2 2 23 4 2" xfId="31117"/>
    <cellStyle name="Totaal 2 2 23 5" xfId="31118"/>
    <cellStyle name="Totaal 2 2 23 6" xfId="31119"/>
    <cellStyle name="Totaal 2 2 23 7" xfId="31120"/>
    <cellStyle name="Totaal 2 2 24" xfId="31121"/>
    <cellStyle name="Totaal 2 2 24 2" xfId="31122"/>
    <cellStyle name="Totaal 2 2 24 2 2" xfId="31123"/>
    <cellStyle name="Totaal 2 2 24 2 3" xfId="31124"/>
    <cellStyle name="Totaal 2 2 24 2 3 2" xfId="31125"/>
    <cellStyle name="Totaal 2 2 24 2 4" xfId="31126"/>
    <cellStyle name="Totaal 2 2 24 2 5" xfId="31127"/>
    <cellStyle name="Totaal 2 2 24 2 6" xfId="31128"/>
    <cellStyle name="Totaal 2 2 24 3" xfId="31129"/>
    <cellStyle name="Totaal 2 2 24 4" xfId="31130"/>
    <cellStyle name="Totaal 2 2 24 4 2" xfId="31131"/>
    <cellStyle name="Totaal 2 2 24 5" xfId="31132"/>
    <cellStyle name="Totaal 2 2 24 6" xfId="31133"/>
    <cellStyle name="Totaal 2 2 24 7" xfId="31134"/>
    <cellStyle name="Totaal 2 2 25" xfId="31135"/>
    <cellStyle name="Totaal 2 2 25 2" xfId="31136"/>
    <cellStyle name="Totaal 2 2 25 2 2" xfId="31137"/>
    <cellStyle name="Totaal 2 2 25 2 3" xfId="31138"/>
    <cellStyle name="Totaal 2 2 25 2 3 2" xfId="31139"/>
    <cellStyle name="Totaal 2 2 25 2 4" xfId="31140"/>
    <cellStyle name="Totaal 2 2 25 2 5" xfId="31141"/>
    <cellStyle name="Totaal 2 2 25 2 6" xfId="31142"/>
    <cellStyle name="Totaal 2 2 25 3" xfId="31143"/>
    <cellStyle name="Totaal 2 2 25 4" xfId="31144"/>
    <cellStyle name="Totaal 2 2 25 4 2" xfId="31145"/>
    <cellStyle name="Totaal 2 2 25 5" xfId="31146"/>
    <cellStyle name="Totaal 2 2 25 6" xfId="31147"/>
    <cellStyle name="Totaal 2 2 25 7" xfId="31148"/>
    <cellStyle name="Totaal 2 2 26" xfId="31149"/>
    <cellStyle name="Totaal 2 2 26 2" xfId="31150"/>
    <cellStyle name="Totaal 2 2 26 2 2" xfId="31151"/>
    <cellStyle name="Totaal 2 2 26 2 3" xfId="31152"/>
    <cellStyle name="Totaal 2 2 26 2 3 2" xfId="31153"/>
    <cellStyle name="Totaal 2 2 26 2 4" xfId="31154"/>
    <cellStyle name="Totaal 2 2 26 2 5" xfId="31155"/>
    <cellStyle name="Totaal 2 2 26 2 6" xfId="31156"/>
    <cellStyle name="Totaal 2 2 26 3" xfId="31157"/>
    <cellStyle name="Totaal 2 2 26 4" xfId="31158"/>
    <cellStyle name="Totaal 2 2 26 4 2" xfId="31159"/>
    <cellStyle name="Totaal 2 2 26 5" xfId="31160"/>
    <cellStyle name="Totaal 2 2 26 6" xfId="31161"/>
    <cellStyle name="Totaal 2 2 26 7" xfId="31162"/>
    <cellStyle name="Totaal 2 2 27" xfId="31163"/>
    <cellStyle name="Totaal 2 2 27 2" xfId="31164"/>
    <cellStyle name="Totaal 2 2 27 2 2" xfId="31165"/>
    <cellStyle name="Totaal 2 2 27 2 3" xfId="31166"/>
    <cellStyle name="Totaal 2 2 27 2 3 2" xfId="31167"/>
    <cellStyle name="Totaal 2 2 27 2 4" xfId="31168"/>
    <cellStyle name="Totaal 2 2 27 2 5" xfId="31169"/>
    <cellStyle name="Totaal 2 2 27 2 6" xfId="31170"/>
    <cellStyle name="Totaal 2 2 27 3" xfId="31171"/>
    <cellStyle name="Totaal 2 2 27 4" xfId="31172"/>
    <cellStyle name="Totaal 2 2 27 4 2" xfId="31173"/>
    <cellStyle name="Totaal 2 2 27 5" xfId="31174"/>
    <cellStyle name="Totaal 2 2 27 6" xfId="31175"/>
    <cellStyle name="Totaal 2 2 27 7" xfId="31176"/>
    <cellStyle name="Totaal 2 2 28" xfId="31177"/>
    <cellStyle name="Totaal 2 2 28 2" xfId="31178"/>
    <cellStyle name="Totaal 2 2 28 2 2" xfId="31179"/>
    <cellStyle name="Totaal 2 2 28 2 3" xfId="31180"/>
    <cellStyle name="Totaal 2 2 28 2 3 2" xfId="31181"/>
    <cellStyle name="Totaal 2 2 28 2 4" xfId="31182"/>
    <cellStyle name="Totaal 2 2 28 2 5" xfId="31183"/>
    <cellStyle name="Totaal 2 2 28 2 6" xfId="31184"/>
    <cellStyle name="Totaal 2 2 28 3" xfId="31185"/>
    <cellStyle name="Totaal 2 2 28 4" xfId="31186"/>
    <cellStyle name="Totaal 2 2 28 4 2" xfId="31187"/>
    <cellStyle name="Totaal 2 2 28 5" xfId="31188"/>
    <cellStyle name="Totaal 2 2 28 6" xfId="31189"/>
    <cellStyle name="Totaal 2 2 28 7" xfId="31190"/>
    <cellStyle name="Totaal 2 2 29" xfId="31191"/>
    <cellStyle name="Totaal 2 2 29 2" xfId="31192"/>
    <cellStyle name="Totaal 2 2 29 2 2" xfId="31193"/>
    <cellStyle name="Totaal 2 2 29 2 3" xfId="31194"/>
    <cellStyle name="Totaal 2 2 29 2 3 2" xfId="31195"/>
    <cellStyle name="Totaal 2 2 29 2 4" xfId="31196"/>
    <cellStyle name="Totaal 2 2 29 2 5" xfId="31197"/>
    <cellStyle name="Totaal 2 2 29 2 6" xfId="31198"/>
    <cellStyle name="Totaal 2 2 29 3" xfId="31199"/>
    <cellStyle name="Totaal 2 2 29 4" xfId="31200"/>
    <cellStyle name="Totaal 2 2 29 4 2" xfId="31201"/>
    <cellStyle name="Totaal 2 2 29 5" xfId="31202"/>
    <cellStyle name="Totaal 2 2 29 6" xfId="31203"/>
    <cellStyle name="Totaal 2 2 29 7" xfId="31204"/>
    <cellStyle name="Totaal 2 2 3" xfId="31205"/>
    <cellStyle name="Totaal 2 2 3 2" xfId="31206"/>
    <cellStyle name="Totaal 2 2 3 2 2" xfId="31207"/>
    <cellStyle name="Totaal 2 2 3 2 3" xfId="31208"/>
    <cellStyle name="Totaal 2 2 3 2 3 2" xfId="31209"/>
    <cellStyle name="Totaal 2 2 3 2 4" xfId="31210"/>
    <cellStyle name="Totaal 2 2 3 2 5" xfId="31211"/>
    <cellStyle name="Totaal 2 2 3 2 6" xfId="31212"/>
    <cellStyle name="Totaal 2 2 3 3" xfId="31213"/>
    <cellStyle name="Totaal 2 2 3 4" xfId="31214"/>
    <cellStyle name="Totaal 2 2 3 4 2" xfId="31215"/>
    <cellStyle name="Totaal 2 2 3 5" xfId="31216"/>
    <cellStyle name="Totaal 2 2 3 6" xfId="31217"/>
    <cellStyle name="Totaal 2 2 3 7" xfId="31218"/>
    <cellStyle name="Totaal 2 2 30" xfId="31219"/>
    <cellStyle name="Totaal 2 2 30 2" xfId="31220"/>
    <cellStyle name="Totaal 2 2 30 2 2" xfId="31221"/>
    <cellStyle name="Totaal 2 2 30 2 3" xfId="31222"/>
    <cellStyle name="Totaal 2 2 30 2 3 2" xfId="31223"/>
    <cellStyle name="Totaal 2 2 30 2 4" xfId="31224"/>
    <cellStyle name="Totaal 2 2 30 2 5" xfId="31225"/>
    <cellStyle name="Totaal 2 2 30 2 6" xfId="31226"/>
    <cellStyle name="Totaal 2 2 30 3" xfId="31227"/>
    <cellStyle name="Totaal 2 2 30 4" xfId="31228"/>
    <cellStyle name="Totaal 2 2 30 4 2" xfId="31229"/>
    <cellStyle name="Totaal 2 2 30 5" xfId="31230"/>
    <cellStyle name="Totaal 2 2 30 6" xfId="31231"/>
    <cellStyle name="Totaal 2 2 30 7" xfId="31232"/>
    <cellStyle name="Totaal 2 2 31" xfId="31233"/>
    <cellStyle name="Totaal 2 2 31 2" xfId="31234"/>
    <cellStyle name="Totaal 2 2 31 2 2" xfId="31235"/>
    <cellStyle name="Totaal 2 2 31 2 3" xfId="31236"/>
    <cellStyle name="Totaal 2 2 31 2 3 2" xfId="31237"/>
    <cellStyle name="Totaal 2 2 31 2 4" xfId="31238"/>
    <cellStyle name="Totaal 2 2 31 2 5" xfId="31239"/>
    <cellStyle name="Totaal 2 2 31 2 6" xfId="31240"/>
    <cellStyle name="Totaal 2 2 31 3" xfId="31241"/>
    <cellStyle name="Totaal 2 2 31 4" xfId="31242"/>
    <cellStyle name="Totaal 2 2 31 4 2" xfId="31243"/>
    <cellStyle name="Totaal 2 2 31 5" xfId="31244"/>
    <cellStyle name="Totaal 2 2 31 6" xfId="31245"/>
    <cellStyle name="Totaal 2 2 31 7" xfId="31246"/>
    <cellStyle name="Totaal 2 2 32" xfId="31247"/>
    <cellStyle name="Totaal 2 2 32 2" xfId="31248"/>
    <cellStyle name="Totaal 2 2 32 2 2" xfId="31249"/>
    <cellStyle name="Totaal 2 2 32 2 3" xfId="31250"/>
    <cellStyle name="Totaal 2 2 32 2 3 2" xfId="31251"/>
    <cellStyle name="Totaal 2 2 32 2 4" xfId="31252"/>
    <cellStyle name="Totaal 2 2 32 2 5" xfId="31253"/>
    <cellStyle name="Totaal 2 2 32 2 6" xfId="31254"/>
    <cellStyle name="Totaal 2 2 32 3" xfId="31255"/>
    <cellStyle name="Totaal 2 2 32 4" xfId="31256"/>
    <cellStyle name="Totaal 2 2 32 4 2" xfId="31257"/>
    <cellStyle name="Totaal 2 2 32 5" xfId="31258"/>
    <cellStyle name="Totaal 2 2 32 6" xfId="31259"/>
    <cellStyle name="Totaal 2 2 32 7" xfId="31260"/>
    <cellStyle name="Totaal 2 2 33" xfId="31261"/>
    <cellStyle name="Totaal 2 2 33 2" xfId="31262"/>
    <cellStyle name="Totaal 2 2 33 2 2" xfId="31263"/>
    <cellStyle name="Totaal 2 2 33 2 3" xfId="31264"/>
    <cellStyle name="Totaal 2 2 33 2 3 2" xfId="31265"/>
    <cellStyle name="Totaal 2 2 33 2 4" xfId="31266"/>
    <cellStyle name="Totaal 2 2 33 2 5" xfId="31267"/>
    <cellStyle name="Totaal 2 2 33 2 6" xfId="31268"/>
    <cellStyle name="Totaal 2 2 33 3" xfId="31269"/>
    <cellStyle name="Totaal 2 2 33 4" xfId="31270"/>
    <cellStyle name="Totaal 2 2 33 4 2" xfId="31271"/>
    <cellStyle name="Totaal 2 2 33 5" xfId="31272"/>
    <cellStyle name="Totaal 2 2 33 6" xfId="31273"/>
    <cellStyle name="Totaal 2 2 33 7" xfId="31274"/>
    <cellStyle name="Totaal 2 2 34" xfId="31275"/>
    <cellStyle name="Totaal 2 2 34 2" xfId="31276"/>
    <cellStyle name="Totaal 2 2 34 2 2" xfId="31277"/>
    <cellStyle name="Totaal 2 2 34 2 3" xfId="31278"/>
    <cellStyle name="Totaal 2 2 34 2 3 2" xfId="31279"/>
    <cellStyle name="Totaal 2 2 34 2 4" xfId="31280"/>
    <cellStyle name="Totaal 2 2 34 2 5" xfId="31281"/>
    <cellStyle name="Totaal 2 2 34 2 6" xfId="31282"/>
    <cellStyle name="Totaal 2 2 34 3" xfId="31283"/>
    <cellStyle name="Totaal 2 2 34 4" xfId="31284"/>
    <cellStyle name="Totaal 2 2 34 4 2" xfId="31285"/>
    <cellStyle name="Totaal 2 2 34 5" xfId="31286"/>
    <cellStyle name="Totaal 2 2 34 6" xfId="31287"/>
    <cellStyle name="Totaal 2 2 34 7" xfId="31288"/>
    <cellStyle name="Totaal 2 2 35" xfId="31289"/>
    <cellStyle name="Totaal 2 2 35 2" xfId="31290"/>
    <cellStyle name="Totaal 2 2 35 2 2" xfId="31291"/>
    <cellStyle name="Totaal 2 2 35 2 3" xfId="31292"/>
    <cellStyle name="Totaal 2 2 35 2 3 2" xfId="31293"/>
    <cellStyle name="Totaal 2 2 35 2 4" xfId="31294"/>
    <cellStyle name="Totaal 2 2 35 2 5" xfId="31295"/>
    <cellStyle name="Totaal 2 2 35 2 6" xfId="31296"/>
    <cellStyle name="Totaal 2 2 35 3" xfId="31297"/>
    <cellStyle name="Totaal 2 2 35 4" xfId="31298"/>
    <cellStyle name="Totaal 2 2 35 4 2" xfId="31299"/>
    <cellStyle name="Totaal 2 2 35 5" xfId="31300"/>
    <cellStyle name="Totaal 2 2 35 6" xfId="31301"/>
    <cellStyle name="Totaal 2 2 35 7" xfId="31302"/>
    <cellStyle name="Totaal 2 2 36" xfId="31303"/>
    <cellStyle name="Totaal 2 2 36 2" xfId="31304"/>
    <cellStyle name="Totaal 2 2 36 2 2" xfId="31305"/>
    <cellStyle name="Totaal 2 2 36 2 3" xfId="31306"/>
    <cellStyle name="Totaal 2 2 36 2 3 2" xfId="31307"/>
    <cellStyle name="Totaal 2 2 36 2 4" xfId="31308"/>
    <cellStyle name="Totaal 2 2 36 2 5" xfId="31309"/>
    <cellStyle name="Totaal 2 2 36 2 6" xfId="31310"/>
    <cellStyle name="Totaal 2 2 36 3" xfId="31311"/>
    <cellStyle name="Totaal 2 2 36 4" xfId="31312"/>
    <cellStyle name="Totaal 2 2 36 4 2" xfId="31313"/>
    <cellStyle name="Totaal 2 2 36 5" xfId="31314"/>
    <cellStyle name="Totaal 2 2 36 6" xfId="31315"/>
    <cellStyle name="Totaal 2 2 36 7" xfId="31316"/>
    <cellStyle name="Totaal 2 2 37" xfId="31317"/>
    <cellStyle name="Totaal 2 2 37 2" xfId="31318"/>
    <cellStyle name="Totaal 2 2 37 2 2" xfId="31319"/>
    <cellStyle name="Totaal 2 2 37 2 3" xfId="31320"/>
    <cellStyle name="Totaal 2 2 37 2 3 2" xfId="31321"/>
    <cellStyle name="Totaal 2 2 37 2 4" xfId="31322"/>
    <cellStyle name="Totaal 2 2 37 2 5" xfId="31323"/>
    <cellStyle name="Totaal 2 2 37 2 6" xfId="31324"/>
    <cellStyle name="Totaal 2 2 37 3" xfId="31325"/>
    <cellStyle name="Totaal 2 2 37 4" xfId="31326"/>
    <cellStyle name="Totaal 2 2 37 4 2" xfId="31327"/>
    <cellStyle name="Totaal 2 2 37 5" xfId="31328"/>
    <cellStyle name="Totaal 2 2 37 6" xfId="31329"/>
    <cellStyle name="Totaal 2 2 37 7" xfId="31330"/>
    <cellStyle name="Totaal 2 2 38" xfId="31331"/>
    <cellStyle name="Totaal 2 2 38 2" xfId="31332"/>
    <cellStyle name="Totaal 2 2 38 2 2" xfId="31333"/>
    <cellStyle name="Totaal 2 2 38 2 3" xfId="31334"/>
    <cellStyle name="Totaal 2 2 38 2 3 2" xfId="31335"/>
    <cellStyle name="Totaal 2 2 38 2 4" xfId="31336"/>
    <cellStyle name="Totaal 2 2 38 2 5" xfId="31337"/>
    <cellStyle name="Totaal 2 2 38 2 6" xfId="31338"/>
    <cellStyle name="Totaal 2 2 38 3" xfId="31339"/>
    <cellStyle name="Totaal 2 2 38 4" xfId="31340"/>
    <cellStyle name="Totaal 2 2 38 4 2" xfId="31341"/>
    <cellStyle name="Totaal 2 2 38 5" xfId="31342"/>
    <cellStyle name="Totaal 2 2 38 6" xfId="31343"/>
    <cellStyle name="Totaal 2 2 38 7" xfId="31344"/>
    <cellStyle name="Totaal 2 2 39" xfId="31345"/>
    <cellStyle name="Totaal 2 2 39 2" xfId="31346"/>
    <cellStyle name="Totaal 2 2 39 2 2" xfId="31347"/>
    <cellStyle name="Totaal 2 2 39 2 3" xfId="31348"/>
    <cellStyle name="Totaal 2 2 39 2 3 2" xfId="31349"/>
    <cellStyle name="Totaal 2 2 39 2 4" xfId="31350"/>
    <cellStyle name="Totaal 2 2 39 2 5" xfId="31351"/>
    <cellStyle name="Totaal 2 2 39 2 6" xfId="31352"/>
    <cellStyle name="Totaal 2 2 39 3" xfId="31353"/>
    <cellStyle name="Totaal 2 2 39 4" xfId="31354"/>
    <cellStyle name="Totaal 2 2 39 4 2" xfId="31355"/>
    <cellStyle name="Totaal 2 2 39 5" xfId="31356"/>
    <cellStyle name="Totaal 2 2 39 6" xfId="31357"/>
    <cellStyle name="Totaal 2 2 39 7" xfId="31358"/>
    <cellStyle name="Totaal 2 2 4" xfId="31359"/>
    <cellStyle name="Totaal 2 2 4 2" xfId="31360"/>
    <cellStyle name="Totaal 2 2 4 2 2" xfId="31361"/>
    <cellStyle name="Totaal 2 2 4 2 3" xfId="31362"/>
    <cellStyle name="Totaal 2 2 4 2 3 2" xfId="31363"/>
    <cellStyle name="Totaal 2 2 4 2 4" xfId="31364"/>
    <cellStyle name="Totaal 2 2 4 2 5" xfId="31365"/>
    <cellStyle name="Totaal 2 2 4 2 6" xfId="31366"/>
    <cellStyle name="Totaal 2 2 4 3" xfId="31367"/>
    <cellStyle name="Totaal 2 2 4 4" xfId="31368"/>
    <cellStyle name="Totaal 2 2 4 4 2" xfId="31369"/>
    <cellStyle name="Totaal 2 2 4 5" xfId="31370"/>
    <cellStyle name="Totaal 2 2 4 6" xfId="31371"/>
    <cellStyle name="Totaal 2 2 4 7" xfId="31372"/>
    <cellStyle name="Totaal 2 2 40" xfId="31373"/>
    <cellStyle name="Totaal 2 2 40 2" xfId="31374"/>
    <cellStyle name="Totaal 2 2 40 2 2" xfId="31375"/>
    <cellStyle name="Totaal 2 2 40 2 3" xfId="31376"/>
    <cellStyle name="Totaal 2 2 40 2 3 2" xfId="31377"/>
    <cellStyle name="Totaal 2 2 40 2 4" xfId="31378"/>
    <cellStyle name="Totaal 2 2 40 2 5" xfId="31379"/>
    <cellStyle name="Totaal 2 2 40 2 6" xfId="31380"/>
    <cellStyle name="Totaal 2 2 40 3" xfId="31381"/>
    <cellStyle name="Totaal 2 2 40 4" xfId="31382"/>
    <cellStyle name="Totaal 2 2 40 4 2" xfId="31383"/>
    <cellStyle name="Totaal 2 2 40 5" xfId="31384"/>
    <cellStyle name="Totaal 2 2 40 6" xfId="31385"/>
    <cellStyle name="Totaal 2 2 40 7" xfId="31386"/>
    <cellStyle name="Totaal 2 2 41" xfId="31387"/>
    <cellStyle name="Totaal 2 2 41 2" xfId="31388"/>
    <cellStyle name="Totaal 2 2 41 2 2" xfId="31389"/>
    <cellStyle name="Totaal 2 2 41 2 3" xfId="31390"/>
    <cellStyle name="Totaal 2 2 41 2 3 2" xfId="31391"/>
    <cellStyle name="Totaal 2 2 41 2 4" xfId="31392"/>
    <cellStyle name="Totaal 2 2 41 2 5" xfId="31393"/>
    <cellStyle name="Totaal 2 2 41 2 6" xfId="31394"/>
    <cellStyle name="Totaal 2 2 41 3" xfId="31395"/>
    <cellStyle name="Totaal 2 2 41 4" xfId="31396"/>
    <cellStyle name="Totaal 2 2 41 4 2" xfId="31397"/>
    <cellStyle name="Totaal 2 2 41 5" xfId="31398"/>
    <cellStyle name="Totaal 2 2 41 6" xfId="31399"/>
    <cellStyle name="Totaal 2 2 41 7" xfId="31400"/>
    <cellStyle name="Totaal 2 2 42" xfId="31401"/>
    <cellStyle name="Totaal 2 2 42 2" xfId="31402"/>
    <cellStyle name="Totaal 2 2 42 2 2" xfId="31403"/>
    <cellStyle name="Totaal 2 2 42 2 3" xfId="31404"/>
    <cellStyle name="Totaal 2 2 42 2 3 2" xfId="31405"/>
    <cellStyle name="Totaal 2 2 42 2 4" xfId="31406"/>
    <cellStyle name="Totaal 2 2 42 2 5" xfId="31407"/>
    <cellStyle name="Totaal 2 2 42 2 6" xfId="31408"/>
    <cellStyle name="Totaal 2 2 42 3" xfId="31409"/>
    <cellStyle name="Totaal 2 2 42 4" xfId="31410"/>
    <cellStyle name="Totaal 2 2 42 4 2" xfId="31411"/>
    <cellStyle name="Totaal 2 2 42 5" xfId="31412"/>
    <cellStyle name="Totaal 2 2 42 6" xfId="31413"/>
    <cellStyle name="Totaal 2 2 42 7" xfId="31414"/>
    <cellStyle name="Totaal 2 2 43" xfId="31415"/>
    <cellStyle name="Totaal 2 2 43 2" xfId="31416"/>
    <cellStyle name="Totaal 2 2 43 2 2" xfId="31417"/>
    <cellStyle name="Totaal 2 2 43 2 3" xfId="31418"/>
    <cellStyle name="Totaal 2 2 43 2 3 2" xfId="31419"/>
    <cellStyle name="Totaal 2 2 43 2 4" xfId="31420"/>
    <cellStyle name="Totaal 2 2 43 2 5" xfId="31421"/>
    <cellStyle name="Totaal 2 2 43 2 6" xfId="31422"/>
    <cellStyle name="Totaal 2 2 43 3" xfId="31423"/>
    <cellStyle name="Totaal 2 2 43 4" xfId="31424"/>
    <cellStyle name="Totaal 2 2 43 4 2" xfId="31425"/>
    <cellStyle name="Totaal 2 2 43 5" xfId="31426"/>
    <cellStyle name="Totaal 2 2 43 6" xfId="31427"/>
    <cellStyle name="Totaal 2 2 43 7" xfId="31428"/>
    <cellStyle name="Totaal 2 2 44" xfId="31429"/>
    <cellStyle name="Totaal 2 2 44 2" xfId="31430"/>
    <cellStyle name="Totaal 2 2 44 2 2" xfId="31431"/>
    <cellStyle name="Totaal 2 2 44 2 3" xfId="31432"/>
    <cellStyle name="Totaal 2 2 44 2 3 2" xfId="31433"/>
    <cellStyle name="Totaal 2 2 44 2 4" xfId="31434"/>
    <cellStyle name="Totaal 2 2 44 2 5" xfId="31435"/>
    <cellStyle name="Totaal 2 2 44 2 6" xfId="31436"/>
    <cellStyle name="Totaal 2 2 44 3" xfId="31437"/>
    <cellStyle name="Totaal 2 2 44 4" xfId="31438"/>
    <cellStyle name="Totaal 2 2 44 4 2" xfId="31439"/>
    <cellStyle name="Totaal 2 2 44 5" xfId="31440"/>
    <cellStyle name="Totaal 2 2 44 6" xfId="31441"/>
    <cellStyle name="Totaal 2 2 44 7" xfId="31442"/>
    <cellStyle name="Totaal 2 2 45" xfId="31443"/>
    <cellStyle name="Totaal 2 2 45 2" xfId="31444"/>
    <cellStyle name="Totaal 2 2 45 2 2" xfId="31445"/>
    <cellStyle name="Totaal 2 2 45 2 3" xfId="31446"/>
    <cellStyle name="Totaal 2 2 45 2 3 2" xfId="31447"/>
    <cellStyle name="Totaal 2 2 45 2 4" xfId="31448"/>
    <cellStyle name="Totaal 2 2 45 2 5" xfId="31449"/>
    <cellStyle name="Totaal 2 2 45 2 6" xfId="31450"/>
    <cellStyle name="Totaal 2 2 45 3" xfId="31451"/>
    <cellStyle name="Totaal 2 2 45 4" xfId="31452"/>
    <cellStyle name="Totaal 2 2 45 4 2" xfId="31453"/>
    <cellStyle name="Totaal 2 2 45 5" xfId="31454"/>
    <cellStyle name="Totaal 2 2 45 6" xfId="31455"/>
    <cellStyle name="Totaal 2 2 45 7" xfId="31456"/>
    <cellStyle name="Totaal 2 2 46" xfId="31457"/>
    <cellStyle name="Totaal 2 2 46 2" xfId="31458"/>
    <cellStyle name="Totaal 2 2 46 2 2" xfId="31459"/>
    <cellStyle name="Totaal 2 2 46 2 3" xfId="31460"/>
    <cellStyle name="Totaal 2 2 46 2 3 2" xfId="31461"/>
    <cellStyle name="Totaal 2 2 46 2 4" xfId="31462"/>
    <cellStyle name="Totaal 2 2 46 2 5" xfId="31463"/>
    <cellStyle name="Totaal 2 2 46 2 6" xfId="31464"/>
    <cellStyle name="Totaal 2 2 46 3" xfId="31465"/>
    <cellStyle name="Totaal 2 2 46 4" xfId="31466"/>
    <cellStyle name="Totaal 2 2 46 4 2" xfId="31467"/>
    <cellStyle name="Totaal 2 2 46 5" xfId="31468"/>
    <cellStyle name="Totaal 2 2 46 6" xfId="31469"/>
    <cellStyle name="Totaal 2 2 46 7" xfId="31470"/>
    <cellStyle name="Totaal 2 2 47" xfId="31471"/>
    <cellStyle name="Totaal 2 2 47 2" xfId="31472"/>
    <cellStyle name="Totaal 2 2 47 2 2" xfId="31473"/>
    <cellStyle name="Totaal 2 2 47 2 3" xfId="31474"/>
    <cellStyle name="Totaal 2 2 47 2 3 2" xfId="31475"/>
    <cellStyle name="Totaal 2 2 47 2 4" xfId="31476"/>
    <cellStyle name="Totaal 2 2 47 2 5" xfId="31477"/>
    <cellStyle name="Totaal 2 2 47 2 6" xfId="31478"/>
    <cellStyle name="Totaal 2 2 47 3" xfId="31479"/>
    <cellStyle name="Totaal 2 2 47 4" xfId="31480"/>
    <cellStyle name="Totaal 2 2 47 4 2" xfId="31481"/>
    <cellStyle name="Totaal 2 2 47 5" xfId="31482"/>
    <cellStyle name="Totaal 2 2 47 6" xfId="31483"/>
    <cellStyle name="Totaal 2 2 47 7" xfId="31484"/>
    <cellStyle name="Totaal 2 2 48" xfId="31485"/>
    <cellStyle name="Totaal 2 2 48 2" xfId="31486"/>
    <cellStyle name="Totaal 2 2 48 2 2" xfId="31487"/>
    <cellStyle name="Totaal 2 2 48 2 3" xfId="31488"/>
    <cellStyle name="Totaal 2 2 48 2 3 2" xfId="31489"/>
    <cellStyle name="Totaal 2 2 48 2 4" xfId="31490"/>
    <cellStyle name="Totaal 2 2 48 2 5" xfId="31491"/>
    <cellStyle name="Totaal 2 2 48 2 6" xfId="31492"/>
    <cellStyle name="Totaal 2 2 48 3" xfId="31493"/>
    <cellStyle name="Totaal 2 2 48 4" xfId="31494"/>
    <cellStyle name="Totaal 2 2 48 4 2" xfId="31495"/>
    <cellStyle name="Totaal 2 2 48 5" xfId="31496"/>
    <cellStyle name="Totaal 2 2 48 6" xfId="31497"/>
    <cellStyle name="Totaal 2 2 48 7" xfId="31498"/>
    <cellStyle name="Totaal 2 2 49" xfId="31499"/>
    <cellStyle name="Totaal 2 2 49 2" xfId="31500"/>
    <cellStyle name="Totaal 2 2 49 2 2" xfId="31501"/>
    <cellStyle name="Totaal 2 2 49 2 3" xfId="31502"/>
    <cellStyle name="Totaal 2 2 49 2 3 2" xfId="31503"/>
    <cellStyle name="Totaal 2 2 49 2 4" xfId="31504"/>
    <cellStyle name="Totaal 2 2 49 2 5" xfId="31505"/>
    <cellStyle name="Totaal 2 2 49 2 6" xfId="31506"/>
    <cellStyle name="Totaal 2 2 49 3" xfId="31507"/>
    <cellStyle name="Totaal 2 2 49 4" xfId="31508"/>
    <cellStyle name="Totaal 2 2 49 4 2" xfId="31509"/>
    <cellStyle name="Totaal 2 2 49 5" xfId="31510"/>
    <cellStyle name="Totaal 2 2 49 6" xfId="31511"/>
    <cellStyle name="Totaal 2 2 49 7" xfId="31512"/>
    <cellStyle name="Totaal 2 2 5" xfId="31513"/>
    <cellStyle name="Totaal 2 2 5 2" xfId="31514"/>
    <cellStyle name="Totaal 2 2 5 2 2" xfId="31515"/>
    <cellStyle name="Totaal 2 2 5 2 3" xfId="31516"/>
    <cellStyle name="Totaal 2 2 5 2 3 2" xfId="31517"/>
    <cellStyle name="Totaal 2 2 5 2 4" xfId="31518"/>
    <cellStyle name="Totaal 2 2 5 2 5" xfId="31519"/>
    <cellStyle name="Totaal 2 2 5 2 6" xfId="31520"/>
    <cellStyle name="Totaal 2 2 5 3" xfId="31521"/>
    <cellStyle name="Totaal 2 2 5 4" xfId="31522"/>
    <cellStyle name="Totaal 2 2 5 4 2" xfId="31523"/>
    <cellStyle name="Totaal 2 2 5 5" xfId="31524"/>
    <cellStyle name="Totaal 2 2 5 6" xfId="31525"/>
    <cellStyle name="Totaal 2 2 5 7" xfId="31526"/>
    <cellStyle name="Totaal 2 2 50" xfId="31527"/>
    <cellStyle name="Totaal 2 2 50 2" xfId="31528"/>
    <cellStyle name="Totaal 2 2 50 2 2" xfId="31529"/>
    <cellStyle name="Totaal 2 2 50 2 3" xfId="31530"/>
    <cellStyle name="Totaal 2 2 50 2 3 2" xfId="31531"/>
    <cellStyle name="Totaal 2 2 50 2 4" xfId="31532"/>
    <cellStyle name="Totaal 2 2 50 2 5" xfId="31533"/>
    <cellStyle name="Totaal 2 2 50 2 6" xfId="31534"/>
    <cellStyle name="Totaal 2 2 50 3" xfId="31535"/>
    <cellStyle name="Totaal 2 2 50 4" xfId="31536"/>
    <cellStyle name="Totaal 2 2 50 4 2" xfId="31537"/>
    <cellStyle name="Totaal 2 2 50 5" xfId="31538"/>
    <cellStyle name="Totaal 2 2 50 6" xfId="31539"/>
    <cellStyle name="Totaal 2 2 50 7" xfId="31540"/>
    <cellStyle name="Totaal 2 2 51" xfId="31541"/>
    <cellStyle name="Totaal 2 2 51 2" xfId="31542"/>
    <cellStyle name="Totaal 2 2 51 2 2" xfId="31543"/>
    <cellStyle name="Totaal 2 2 51 2 3" xfId="31544"/>
    <cellStyle name="Totaal 2 2 51 2 3 2" xfId="31545"/>
    <cellStyle name="Totaal 2 2 51 2 4" xfId="31546"/>
    <cellStyle name="Totaal 2 2 51 2 5" xfId="31547"/>
    <cellStyle name="Totaal 2 2 51 2 6" xfId="31548"/>
    <cellStyle name="Totaal 2 2 51 3" xfId="31549"/>
    <cellStyle name="Totaal 2 2 51 4" xfId="31550"/>
    <cellStyle name="Totaal 2 2 51 4 2" xfId="31551"/>
    <cellStyle name="Totaal 2 2 51 5" xfId="31552"/>
    <cellStyle name="Totaal 2 2 51 6" xfId="31553"/>
    <cellStyle name="Totaal 2 2 51 7" xfId="31554"/>
    <cellStyle name="Totaal 2 2 52" xfId="31555"/>
    <cellStyle name="Totaal 2 2 52 2" xfId="31556"/>
    <cellStyle name="Totaal 2 2 52 2 2" xfId="31557"/>
    <cellStyle name="Totaal 2 2 52 2 3" xfId="31558"/>
    <cellStyle name="Totaal 2 2 52 2 3 2" xfId="31559"/>
    <cellStyle name="Totaal 2 2 52 2 4" xfId="31560"/>
    <cellStyle name="Totaal 2 2 52 2 5" xfId="31561"/>
    <cellStyle name="Totaal 2 2 52 2 6" xfId="31562"/>
    <cellStyle name="Totaal 2 2 52 3" xfId="31563"/>
    <cellStyle name="Totaal 2 2 52 4" xfId="31564"/>
    <cellStyle name="Totaal 2 2 52 4 2" xfId="31565"/>
    <cellStyle name="Totaal 2 2 52 5" xfId="31566"/>
    <cellStyle name="Totaal 2 2 52 6" xfId="31567"/>
    <cellStyle name="Totaal 2 2 52 7" xfId="31568"/>
    <cellStyle name="Totaal 2 2 53" xfId="31569"/>
    <cellStyle name="Totaal 2 2 53 2" xfId="31570"/>
    <cellStyle name="Totaal 2 2 53 2 2" xfId="31571"/>
    <cellStyle name="Totaal 2 2 53 2 3" xfId="31572"/>
    <cellStyle name="Totaal 2 2 53 2 3 2" xfId="31573"/>
    <cellStyle name="Totaal 2 2 53 2 4" xfId="31574"/>
    <cellStyle name="Totaal 2 2 53 2 5" xfId="31575"/>
    <cellStyle name="Totaal 2 2 53 2 6" xfId="31576"/>
    <cellStyle name="Totaal 2 2 53 3" xfId="31577"/>
    <cellStyle name="Totaal 2 2 53 4" xfId="31578"/>
    <cellStyle name="Totaal 2 2 53 4 2" xfId="31579"/>
    <cellStyle name="Totaal 2 2 53 5" xfId="31580"/>
    <cellStyle name="Totaal 2 2 53 6" xfId="31581"/>
    <cellStyle name="Totaal 2 2 53 7" xfId="31582"/>
    <cellStyle name="Totaal 2 2 54" xfId="31583"/>
    <cellStyle name="Totaal 2 2 54 2" xfId="31584"/>
    <cellStyle name="Totaal 2 2 54 2 2" xfId="31585"/>
    <cellStyle name="Totaal 2 2 54 2 3" xfId="31586"/>
    <cellStyle name="Totaal 2 2 54 2 3 2" xfId="31587"/>
    <cellStyle name="Totaal 2 2 54 2 4" xfId="31588"/>
    <cellStyle name="Totaal 2 2 54 2 5" xfId="31589"/>
    <cellStyle name="Totaal 2 2 54 2 6" xfId="31590"/>
    <cellStyle name="Totaal 2 2 54 3" xfId="31591"/>
    <cellStyle name="Totaal 2 2 54 4" xfId="31592"/>
    <cellStyle name="Totaal 2 2 54 4 2" xfId="31593"/>
    <cellStyle name="Totaal 2 2 54 5" xfId="31594"/>
    <cellStyle name="Totaal 2 2 54 6" xfId="31595"/>
    <cellStyle name="Totaal 2 2 54 7" xfId="31596"/>
    <cellStyle name="Totaal 2 2 55" xfId="31597"/>
    <cellStyle name="Totaal 2 2 55 2" xfId="31598"/>
    <cellStyle name="Totaal 2 2 55 2 2" xfId="31599"/>
    <cellStyle name="Totaal 2 2 55 2 3" xfId="31600"/>
    <cellStyle name="Totaal 2 2 55 2 3 2" xfId="31601"/>
    <cellStyle name="Totaal 2 2 55 2 4" xfId="31602"/>
    <cellStyle name="Totaal 2 2 55 2 5" xfId="31603"/>
    <cellStyle name="Totaal 2 2 55 2 6" xfId="31604"/>
    <cellStyle name="Totaal 2 2 55 3" xfId="31605"/>
    <cellStyle name="Totaal 2 2 55 4" xfId="31606"/>
    <cellStyle name="Totaal 2 2 55 4 2" xfId="31607"/>
    <cellStyle name="Totaal 2 2 55 5" xfId="31608"/>
    <cellStyle name="Totaal 2 2 55 6" xfId="31609"/>
    <cellStyle name="Totaal 2 2 55 7" xfId="31610"/>
    <cellStyle name="Totaal 2 2 56" xfId="31611"/>
    <cellStyle name="Totaal 2 2 56 2" xfId="31612"/>
    <cellStyle name="Totaal 2 2 56 2 2" xfId="31613"/>
    <cellStyle name="Totaal 2 2 56 2 3" xfId="31614"/>
    <cellStyle name="Totaal 2 2 56 2 3 2" xfId="31615"/>
    <cellStyle name="Totaal 2 2 56 2 4" xfId="31616"/>
    <cellStyle name="Totaal 2 2 56 2 5" xfId="31617"/>
    <cellStyle name="Totaal 2 2 56 2 6" xfId="31618"/>
    <cellStyle name="Totaal 2 2 56 3" xfId="31619"/>
    <cellStyle name="Totaal 2 2 56 4" xfId="31620"/>
    <cellStyle name="Totaal 2 2 56 4 2" xfId="31621"/>
    <cellStyle name="Totaal 2 2 56 5" xfId="31622"/>
    <cellStyle name="Totaal 2 2 56 6" xfId="31623"/>
    <cellStyle name="Totaal 2 2 56 7" xfId="31624"/>
    <cellStyle name="Totaal 2 2 57" xfId="31625"/>
    <cellStyle name="Totaal 2 2 57 2" xfId="31626"/>
    <cellStyle name="Totaal 2 2 57 2 2" xfId="31627"/>
    <cellStyle name="Totaal 2 2 57 2 3" xfId="31628"/>
    <cellStyle name="Totaal 2 2 57 2 3 2" xfId="31629"/>
    <cellStyle name="Totaal 2 2 57 2 4" xfId="31630"/>
    <cellStyle name="Totaal 2 2 57 2 5" xfId="31631"/>
    <cellStyle name="Totaal 2 2 57 2 6" xfId="31632"/>
    <cellStyle name="Totaal 2 2 57 3" xfId="31633"/>
    <cellStyle name="Totaal 2 2 57 4" xfId="31634"/>
    <cellStyle name="Totaal 2 2 57 4 2" xfId="31635"/>
    <cellStyle name="Totaal 2 2 57 5" xfId="31636"/>
    <cellStyle name="Totaal 2 2 57 6" xfId="31637"/>
    <cellStyle name="Totaal 2 2 57 7" xfId="31638"/>
    <cellStyle name="Totaal 2 2 58" xfId="31639"/>
    <cellStyle name="Totaal 2 2 58 2" xfId="31640"/>
    <cellStyle name="Totaal 2 2 58 2 2" xfId="31641"/>
    <cellStyle name="Totaal 2 2 58 2 3" xfId="31642"/>
    <cellStyle name="Totaal 2 2 58 2 3 2" xfId="31643"/>
    <cellStyle name="Totaal 2 2 58 2 4" xfId="31644"/>
    <cellStyle name="Totaal 2 2 58 2 5" xfId="31645"/>
    <cellStyle name="Totaal 2 2 58 2 6" xfId="31646"/>
    <cellStyle name="Totaal 2 2 58 3" xfId="31647"/>
    <cellStyle name="Totaal 2 2 58 4" xfId="31648"/>
    <cellStyle name="Totaal 2 2 58 4 2" xfId="31649"/>
    <cellStyle name="Totaal 2 2 58 5" xfId="31650"/>
    <cellStyle name="Totaal 2 2 58 6" xfId="31651"/>
    <cellStyle name="Totaal 2 2 58 7" xfId="31652"/>
    <cellStyle name="Totaal 2 2 59" xfId="31653"/>
    <cellStyle name="Totaal 2 2 59 2" xfId="31654"/>
    <cellStyle name="Totaal 2 2 59 2 2" xfId="31655"/>
    <cellStyle name="Totaal 2 2 59 2 3" xfId="31656"/>
    <cellStyle name="Totaal 2 2 59 2 3 2" xfId="31657"/>
    <cellStyle name="Totaal 2 2 59 2 4" xfId="31658"/>
    <cellStyle name="Totaal 2 2 59 2 5" xfId="31659"/>
    <cellStyle name="Totaal 2 2 59 2 6" xfId="31660"/>
    <cellStyle name="Totaal 2 2 59 3" xfId="31661"/>
    <cellStyle name="Totaal 2 2 59 4" xfId="31662"/>
    <cellStyle name="Totaal 2 2 59 4 2" xfId="31663"/>
    <cellStyle name="Totaal 2 2 59 5" xfId="31664"/>
    <cellStyle name="Totaal 2 2 59 6" xfId="31665"/>
    <cellStyle name="Totaal 2 2 59 7" xfId="31666"/>
    <cellStyle name="Totaal 2 2 6" xfId="31667"/>
    <cellStyle name="Totaal 2 2 6 2" xfId="31668"/>
    <cellStyle name="Totaal 2 2 6 2 2" xfId="31669"/>
    <cellStyle name="Totaal 2 2 6 2 3" xfId="31670"/>
    <cellStyle name="Totaal 2 2 6 2 3 2" xfId="31671"/>
    <cellStyle name="Totaal 2 2 6 2 4" xfId="31672"/>
    <cellStyle name="Totaal 2 2 6 2 5" xfId="31673"/>
    <cellStyle name="Totaal 2 2 6 2 6" xfId="31674"/>
    <cellStyle name="Totaal 2 2 6 3" xfId="31675"/>
    <cellStyle name="Totaal 2 2 6 4" xfId="31676"/>
    <cellStyle name="Totaal 2 2 6 4 2" xfId="31677"/>
    <cellStyle name="Totaal 2 2 6 5" xfId="31678"/>
    <cellStyle name="Totaal 2 2 6 6" xfId="31679"/>
    <cellStyle name="Totaal 2 2 6 7" xfId="31680"/>
    <cellStyle name="Totaal 2 2 60" xfId="31681"/>
    <cellStyle name="Totaal 2 2 60 2" xfId="31682"/>
    <cellStyle name="Totaal 2 2 60 2 2" xfId="31683"/>
    <cellStyle name="Totaal 2 2 60 2 3" xfId="31684"/>
    <cellStyle name="Totaal 2 2 60 2 3 2" xfId="31685"/>
    <cellStyle name="Totaal 2 2 60 2 4" xfId="31686"/>
    <cellStyle name="Totaal 2 2 60 2 5" xfId="31687"/>
    <cellStyle name="Totaal 2 2 60 2 6" xfId="31688"/>
    <cellStyle name="Totaal 2 2 60 3" xfId="31689"/>
    <cellStyle name="Totaal 2 2 60 4" xfId="31690"/>
    <cellStyle name="Totaal 2 2 60 4 2" xfId="31691"/>
    <cellStyle name="Totaal 2 2 60 5" xfId="31692"/>
    <cellStyle name="Totaal 2 2 60 6" xfId="31693"/>
    <cellStyle name="Totaal 2 2 60 7" xfId="31694"/>
    <cellStyle name="Totaal 2 2 61" xfId="31695"/>
    <cellStyle name="Totaal 2 2 61 2" xfId="31696"/>
    <cellStyle name="Totaal 2 2 61 2 2" xfId="31697"/>
    <cellStyle name="Totaal 2 2 61 2 3" xfId="31698"/>
    <cellStyle name="Totaal 2 2 61 2 3 2" xfId="31699"/>
    <cellStyle name="Totaal 2 2 61 2 4" xfId="31700"/>
    <cellStyle name="Totaal 2 2 61 2 5" xfId="31701"/>
    <cellStyle name="Totaal 2 2 61 2 6" xfId="31702"/>
    <cellStyle name="Totaal 2 2 61 3" xfId="31703"/>
    <cellStyle name="Totaal 2 2 61 4" xfId="31704"/>
    <cellStyle name="Totaal 2 2 61 4 2" xfId="31705"/>
    <cellStyle name="Totaal 2 2 61 5" xfId="31706"/>
    <cellStyle name="Totaal 2 2 61 6" xfId="31707"/>
    <cellStyle name="Totaal 2 2 61 7" xfId="31708"/>
    <cellStyle name="Totaal 2 2 62" xfId="31709"/>
    <cellStyle name="Totaal 2 2 62 2" xfId="31710"/>
    <cellStyle name="Totaal 2 2 62 2 2" xfId="31711"/>
    <cellStyle name="Totaal 2 2 62 2 3" xfId="31712"/>
    <cellStyle name="Totaal 2 2 62 2 3 2" xfId="31713"/>
    <cellStyle name="Totaal 2 2 62 2 4" xfId="31714"/>
    <cellStyle name="Totaal 2 2 62 2 5" xfId="31715"/>
    <cellStyle name="Totaal 2 2 62 2 6" xfId="31716"/>
    <cellStyle name="Totaal 2 2 62 3" xfId="31717"/>
    <cellStyle name="Totaal 2 2 62 4" xfId="31718"/>
    <cellStyle name="Totaal 2 2 62 4 2" xfId="31719"/>
    <cellStyle name="Totaal 2 2 62 5" xfId="31720"/>
    <cellStyle name="Totaal 2 2 62 6" xfId="31721"/>
    <cellStyle name="Totaal 2 2 62 7" xfId="31722"/>
    <cellStyle name="Totaal 2 2 63" xfId="31723"/>
    <cellStyle name="Totaal 2 2 63 2" xfId="31724"/>
    <cellStyle name="Totaal 2 2 63 2 2" xfId="31725"/>
    <cellStyle name="Totaal 2 2 63 2 3" xfId="31726"/>
    <cellStyle name="Totaal 2 2 63 2 3 2" xfId="31727"/>
    <cellStyle name="Totaal 2 2 63 2 4" xfId="31728"/>
    <cellStyle name="Totaal 2 2 63 2 5" xfId="31729"/>
    <cellStyle name="Totaal 2 2 63 2 6" xfId="31730"/>
    <cellStyle name="Totaal 2 2 63 3" xfId="31731"/>
    <cellStyle name="Totaal 2 2 63 4" xfId="31732"/>
    <cellStyle name="Totaal 2 2 63 4 2" xfId="31733"/>
    <cellStyle name="Totaal 2 2 63 5" xfId="31734"/>
    <cellStyle name="Totaal 2 2 63 6" xfId="31735"/>
    <cellStyle name="Totaal 2 2 63 7" xfId="31736"/>
    <cellStyle name="Totaal 2 2 64" xfId="31737"/>
    <cellStyle name="Totaal 2 2 64 2" xfId="31738"/>
    <cellStyle name="Totaal 2 2 64 2 2" xfId="31739"/>
    <cellStyle name="Totaal 2 2 64 2 3" xfId="31740"/>
    <cellStyle name="Totaal 2 2 64 2 3 2" xfId="31741"/>
    <cellStyle name="Totaal 2 2 64 2 4" xfId="31742"/>
    <cellStyle name="Totaal 2 2 64 2 5" xfId="31743"/>
    <cellStyle name="Totaal 2 2 64 2 6" xfId="31744"/>
    <cellStyle name="Totaal 2 2 64 3" xfId="31745"/>
    <cellStyle name="Totaal 2 2 64 4" xfId="31746"/>
    <cellStyle name="Totaal 2 2 64 4 2" xfId="31747"/>
    <cellStyle name="Totaal 2 2 64 5" xfId="31748"/>
    <cellStyle name="Totaal 2 2 64 6" xfId="31749"/>
    <cellStyle name="Totaal 2 2 64 7" xfId="31750"/>
    <cellStyle name="Totaal 2 2 65" xfId="31751"/>
    <cellStyle name="Totaal 2 2 65 2" xfId="31752"/>
    <cellStyle name="Totaal 2 2 65 2 2" xfId="31753"/>
    <cellStyle name="Totaal 2 2 65 2 3" xfId="31754"/>
    <cellStyle name="Totaal 2 2 65 2 3 2" xfId="31755"/>
    <cellStyle name="Totaal 2 2 65 2 4" xfId="31756"/>
    <cellStyle name="Totaal 2 2 65 2 5" xfId="31757"/>
    <cellStyle name="Totaal 2 2 65 2 6" xfId="31758"/>
    <cellStyle name="Totaal 2 2 65 3" xfId="31759"/>
    <cellStyle name="Totaal 2 2 65 4" xfId="31760"/>
    <cellStyle name="Totaal 2 2 65 4 2" xfId="31761"/>
    <cellStyle name="Totaal 2 2 65 5" xfId="31762"/>
    <cellStyle name="Totaal 2 2 65 6" xfId="31763"/>
    <cellStyle name="Totaal 2 2 65 7" xfId="31764"/>
    <cellStyle name="Totaal 2 2 66" xfId="31765"/>
    <cellStyle name="Totaal 2 2 66 2" xfId="31766"/>
    <cellStyle name="Totaal 2 2 66 2 2" xfId="31767"/>
    <cellStyle name="Totaal 2 2 66 2 3" xfId="31768"/>
    <cellStyle name="Totaal 2 2 66 2 3 2" xfId="31769"/>
    <cellStyle name="Totaal 2 2 66 2 4" xfId="31770"/>
    <cellStyle name="Totaal 2 2 66 2 5" xfId="31771"/>
    <cellStyle name="Totaal 2 2 66 2 6" xfId="31772"/>
    <cellStyle name="Totaal 2 2 66 3" xfId="31773"/>
    <cellStyle name="Totaal 2 2 66 4" xfId="31774"/>
    <cellStyle name="Totaal 2 2 66 4 2" xfId="31775"/>
    <cellStyle name="Totaal 2 2 66 5" xfId="31776"/>
    <cellStyle name="Totaal 2 2 66 6" xfId="31777"/>
    <cellStyle name="Totaal 2 2 66 7" xfId="31778"/>
    <cellStyle name="Totaal 2 2 67" xfId="31779"/>
    <cellStyle name="Totaal 2 2 67 2" xfId="31780"/>
    <cellStyle name="Totaal 2 2 67 2 2" xfId="31781"/>
    <cellStyle name="Totaal 2 2 67 2 3" xfId="31782"/>
    <cellStyle name="Totaal 2 2 67 2 3 2" xfId="31783"/>
    <cellStyle name="Totaal 2 2 67 2 4" xfId="31784"/>
    <cellStyle name="Totaal 2 2 67 2 5" xfId="31785"/>
    <cellStyle name="Totaal 2 2 67 2 6" xfId="31786"/>
    <cellStyle name="Totaal 2 2 67 3" xfId="31787"/>
    <cellStyle name="Totaal 2 2 67 4" xfId="31788"/>
    <cellStyle name="Totaal 2 2 67 4 2" xfId="31789"/>
    <cellStyle name="Totaal 2 2 67 5" xfId="31790"/>
    <cellStyle name="Totaal 2 2 67 6" xfId="31791"/>
    <cellStyle name="Totaal 2 2 67 7" xfId="31792"/>
    <cellStyle name="Totaal 2 2 68" xfId="31793"/>
    <cellStyle name="Totaal 2 2 68 2" xfId="31794"/>
    <cellStyle name="Totaal 2 2 68 2 2" xfId="31795"/>
    <cellStyle name="Totaal 2 2 68 2 3" xfId="31796"/>
    <cellStyle name="Totaal 2 2 68 2 3 2" xfId="31797"/>
    <cellStyle name="Totaal 2 2 68 2 4" xfId="31798"/>
    <cellStyle name="Totaal 2 2 68 2 5" xfId="31799"/>
    <cellStyle name="Totaal 2 2 68 2 6" xfId="31800"/>
    <cellStyle name="Totaal 2 2 68 3" xfId="31801"/>
    <cellStyle name="Totaal 2 2 68 4" xfId="31802"/>
    <cellStyle name="Totaal 2 2 68 4 2" xfId="31803"/>
    <cellStyle name="Totaal 2 2 68 5" xfId="31804"/>
    <cellStyle name="Totaal 2 2 68 6" xfId="31805"/>
    <cellStyle name="Totaal 2 2 68 7" xfId="31806"/>
    <cellStyle name="Totaal 2 2 69" xfId="31807"/>
    <cellStyle name="Totaal 2 2 69 2" xfId="31808"/>
    <cellStyle name="Totaal 2 2 69 2 2" xfId="31809"/>
    <cellStyle name="Totaal 2 2 69 2 3" xfId="31810"/>
    <cellStyle name="Totaal 2 2 69 2 3 2" xfId="31811"/>
    <cellStyle name="Totaal 2 2 69 2 4" xfId="31812"/>
    <cellStyle name="Totaal 2 2 69 2 5" xfId="31813"/>
    <cellStyle name="Totaal 2 2 69 2 6" xfId="31814"/>
    <cellStyle name="Totaal 2 2 69 3" xfId="31815"/>
    <cellStyle name="Totaal 2 2 69 4" xfId="31816"/>
    <cellStyle name="Totaal 2 2 69 4 2" xfId="31817"/>
    <cellStyle name="Totaal 2 2 69 5" xfId="31818"/>
    <cellStyle name="Totaal 2 2 69 6" xfId="31819"/>
    <cellStyle name="Totaal 2 2 69 7" xfId="31820"/>
    <cellStyle name="Totaal 2 2 7" xfId="31821"/>
    <cellStyle name="Totaal 2 2 7 2" xfId="31822"/>
    <cellStyle name="Totaal 2 2 7 2 2" xfId="31823"/>
    <cellStyle name="Totaal 2 2 7 2 3" xfId="31824"/>
    <cellStyle name="Totaal 2 2 7 2 3 2" xfId="31825"/>
    <cellStyle name="Totaal 2 2 7 2 4" xfId="31826"/>
    <cellStyle name="Totaal 2 2 7 2 5" xfId="31827"/>
    <cellStyle name="Totaal 2 2 7 2 6" xfId="31828"/>
    <cellStyle name="Totaal 2 2 7 3" xfId="31829"/>
    <cellStyle name="Totaal 2 2 7 4" xfId="31830"/>
    <cellStyle name="Totaal 2 2 7 4 2" xfId="31831"/>
    <cellStyle name="Totaal 2 2 7 5" xfId="31832"/>
    <cellStyle name="Totaal 2 2 7 6" xfId="31833"/>
    <cellStyle name="Totaal 2 2 7 7" xfId="31834"/>
    <cellStyle name="Totaal 2 2 70" xfId="31835"/>
    <cellStyle name="Totaal 2 2 70 2" xfId="31836"/>
    <cellStyle name="Totaal 2 2 70 2 2" xfId="31837"/>
    <cellStyle name="Totaal 2 2 70 2 3" xfId="31838"/>
    <cellStyle name="Totaal 2 2 70 2 3 2" xfId="31839"/>
    <cellStyle name="Totaal 2 2 70 2 4" xfId="31840"/>
    <cellStyle name="Totaal 2 2 70 2 5" xfId="31841"/>
    <cellStyle name="Totaal 2 2 70 2 6" xfId="31842"/>
    <cellStyle name="Totaal 2 2 70 3" xfId="31843"/>
    <cellStyle name="Totaal 2 2 70 4" xfId="31844"/>
    <cellStyle name="Totaal 2 2 70 4 2" xfId="31845"/>
    <cellStyle name="Totaal 2 2 70 5" xfId="31846"/>
    <cellStyle name="Totaal 2 2 70 6" xfId="31847"/>
    <cellStyle name="Totaal 2 2 70 7" xfId="31848"/>
    <cellStyle name="Totaal 2 2 71" xfId="31849"/>
    <cellStyle name="Totaal 2 2 71 2" xfId="31850"/>
    <cellStyle name="Totaal 2 2 71 2 2" xfId="31851"/>
    <cellStyle name="Totaal 2 2 71 2 3" xfId="31852"/>
    <cellStyle name="Totaal 2 2 71 2 3 2" xfId="31853"/>
    <cellStyle name="Totaal 2 2 71 2 4" xfId="31854"/>
    <cellStyle name="Totaal 2 2 71 2 5" xfId="31855"/>
    <cellStyle name="Totaal 2 2 71 2 6" xfId="31856"/>
    <cellStyle name="Totaal 2 2 71 3" xfId="31857"/>
    <cellStyle name="Totaal 2 2 71 4" xfId="31858"/>
    <cellStyle name="Totaal 2 2 71 4 2" xfId="31859"/>
    <cellStyle name="Totaal 2 2 71 5" xfId="31860"/>
    <cellStyle name="Totaal 2 2 71 6" xfId="31861"/>
    <cellStyle name="Totaal 2 2 71 7" xfId="31862"/>
    <cellStyle name="Totaal 2 2 72" xfId="31863"/>
    <cellStyle name="Totaal 2 2 72 2" xfId="31864"/>
    <cellStyle name="Totaal 2 2 72 2 2" xfId="31865"/>
    <cellStyle name="Totaal 2 2 72 2 3" xfId="31866"/>
    <cellStyle name="Totaal 2 2 72 2 3 2" xfId="31867"/>
    <cellStyle name="Totaal 2 2 72 2 4" xfId="31868"/>
    <cellStyle name="Totaal 2 2 72 2 5" xfId="31869"/>
    <cellStyle name="Totaal 2 2 72 2 6" xfId="31870"/>
    <cellStyle name="Totaal 2 2 72 3" xfId="31871"/>
    <cellStyle name="Totaal 2 2 72 4" xfId="31872"/>
    <cellStyle name="Totaal 2 2 72 4 2" xfId="31873"/>
    <cellStyle name="Totaal 2 2 72 5" xfId="31874"/>
    <cellStyle name="Totaal 2 2 72 6" xfId="31875"/>
    <cellStyle name="Totaal 2 2 72 7" xfId="31876"/>
    <cellStyle name="Totaal 2 2 73" xfId="31877"/>
    <cellStyle name="Totaal 2 2 73 2" xfId="31878"/>
    <cellStyle name="Totaal 2 2 73 2 2" xfId="31879"/>
    <cellStyle name="Totaal 2 2 73 2 3" xfId="31880"/>
    <cellStyle name="Totaal 2 2 73 2 3 2" xfId="31881"/>
    <cellStyle name="Totaal 2 2 73 2 4" xfId="31882"/>
    <cellStyle name="Totaal 2 2 73 2 5" xfId="31883"/>
    <cellStyle name="Totaal 2 2 73 2 6" xfId="31884"/>
    <cellStyle name="Totaal 2 2 73 3" xfId="31885"/>
    <cellStyle name="Totaal 2 2 73 4" xfId="31886"/>
    <cellStyle name="Totaal 2 2 73 4 2" xfId="31887"/>
    <cellStyle name="Totaal 2 2 73 5" xfId="31888"/>
    <cellStyle name="Totaal 2 2 73 6" xfId="31889"/>
    <cellStyle name="Totaal 2 2 73 7" xfId="31890"/>
    <cellStyle name="Totaal 2 2 74" xfId="31891"/>
    <cellStyle name="Totaal 2 2 74 2" xfId="31892"/>
    <cellStyle name="Totaal 2 2 74 2 2" xfId="31893"/>
    <cellStyle name="Totaal 2 2 74 2 3" xfId="31894"/>
    <cellStyle name="Totaal 2 2 74 2 3 2" xfId="31895"/>
    <cellStyle name="Totaal 2 2 74 2 4" xfId="31896"/>
    <cellStyle name="Totaal 2 2 74 2 5" xfId="31897"/>
    <cellStyle name="Totaal 2 2 74 2 6" xfId="31898"/>
    <cellStyle name="Totaal 2 2 74 3" xfId="31899"/>
    <cellStyle name="Totaal 2 2 74 4" xfId="31900"/>
    <cellStyle name="Totaal 2 2 74 4 2" xfId="31901"/>
    <cellStyle name="Totaal 2 2 74 5" xfId="31902"/>
    <cellStyle name="Totaal 2 2 74 6" xfId="31903"/>
    <cellStyle name="Totaal 2 2 74 7" xfId="31904"/>
    <cellStyle name="Totaal 2 2 75" xfId="31905"/>
    <cellStyle name="Totaal 2 2 75 2" xfId="31906"/>
    <cellStyle name="Totaal 2 2 75 2 2" xfId="31907"/>
    <cellStyle name="Totaal 2 2 75 2 3" xfId="31908"/>
    <cellStyle name="Totaal 2 2 75 2 3 2" xfId="31909"/>
    <cellStyle name="Totaal 2 2 75 2 4" xfId="31910"/>
    <cellStyle name="Totaal 2 2 75 2 5" xfId="31911"/>
    <cellStyle name="Totaal 2 2 75 2 6" xfId="31912"/>
    <cellStyle name="Totaal 2 2 75 3" xfId="31913"/>
    <cellStyle name="Totaal 2 2 75 4" xfId="31914"/>
    <cellStyle name="Totaal 2 2 75 4 2" xfId="31915"/>
    <cellStyle name="Totaal 2 2 75 5" xfId="31916"/>
    <cellStyle name="Totaal 2 2 75 6" xfId="31917"/>
    <cellStyle name="Totaal 2 2 75 7" xfId="31918"/>
    <cellStyle name="Totaal 2 2 76" xfId="31919"/>
    <cellStyle name="Totaal 2 2 76 2" xfId="31920"/>
    <cellStyle name="Totaal 2 2 76 2 2" xfId="31921"/>
    <cellStyle name="Totaal 2 2 76 2 3" xfId="31922"/>
    <cellStyle name="Totaal 2 2 76 2 3 2" xfId="31923"/>
    <cellStyle name="Totaal 2 2 76 2 4" xfId="31924"/>
    <cellStyle name="Totaal 2 2 76 2 5" xfId="31925"/>
    <cellStyle name="Totaal 2 2 76 2 6" xfId="31926"/>
    <cellStyle name="Totaal 2 2 76 3" xfId="31927"/>
    <cellStyle name="Totaal 2 2 76 4" xfId="31928"/>
    <cellStyle name="Totaal 2 2 76 4 2" xfId="31929"/>
    <cellStyle name="Totaal 2 2 76 5" xfId="31930"/>
    <cellStyle name="Totaal 2 2 76 6" xfId="31931"/>
    <cellStyle name="Totaal 2 2 76 7" xfId="31932"/>
    <cellStyle name="Totaal 2 2 77" xfId="31933"/>
    <cellStyle name="Totaal 2 2 77 2" xfId="31934"/>
    <cellStyle name="Totaal 2 2 77 2 2" xfId="31935"/>
    <cellStyle name="Totaal 2 2 77 2 3" xfId="31936"/>
    <cellStyle name="Totaal 2 2 77 2 3 2" xfId="31937"/>
    <cellStyle name="Totaal 2 2 77 2 4" xfId="31938"/>
    <cellStyle name="Totaal 2 2 77 2 5" xfId="31939"/>
    <cellStyle name="Totaal 2 2 77 2 6" xfId="31940"/>
    <cellStyle name="Totaal 2 2 77 3" xfId="31941"/>
    <cellStyle name="Totaal 2 2 77 4" xfId="31942"/>
    <cellStyle name="Totaal 2 2 77 4 2" xfId="31943"/>
    <cellStyle name="Totaal 2 2 77 5" xfId="31944"/>
    <cellStyle name="Totaal 2 2 77 6" xfId="31945"/>
    <cellStyle name="Totaal 2 2 77 7" xfId="31946"/>
    <cellStyle name="Totaal 2 2 78" xfId="31947"/>
    <cellStyle name="Totaal 2 2 78 2" xfId="31948"/>
    <cellStyle name="Totaal 2 2 78 2 2" xfId="31949"/>
    <cellStyle name="Totaal 2 2 78 2 3" xfId="31950"/>
    <cellStyle name="Totaal 2 2 78 2 3 2" xfId="31951"/>
    <cellStyle name="Totaal 2 2 78 2 4" xfId="31952"/>
    <cellStyle name="Totaal 2 2 78 2 5" xfId="31953"/>
    <cellStyle name="Totaal 2 2 78 2 6" xfId="31954"/>
    <cellStyle name="Totaal 2 2 78 3" xfId="31955"/>
    <cellStyle name="Totaal 2 2 78 4" xfId="31956"/>
    <cellStyle name="Totaal 2 2 78 4 2" xfId="31957"/>
    <cellStyle name="Totaal 2 2 78 5" xfId="31958"/>
    <cellStyle name="Totaal 2 2 78 6" xfId="31959"/>
    <cellStyle name="Totaal 2 2 78 7" xfId="31960"/>
    <cellStyle name="Totaal 2 2 79" xfId="31961"/>
    <cellStyle name="Totaal 2 2 79 2" xfId="31962"/>
    <cellStyle name="Totaal 2 2 79 2 2" xfId="31963"/>
    <cellStyle name="Totaal 2 2 79 2 3" xfId="31964"/>
    <cellStyle name="Totaal 2 2 79 2 3 2" xfId="31965"/>
    <cellStyle name="Totaal 2 2 79 2 4" xfId="31966"/>
    <cellStyle name="Totaal 2 2 79 2 5" xfId="31967"/>
    <cellStyle name="Totaal 2 2 79 2 6" xfId="31968"/>
    <cellStyle name="Totaal 2 2 79 3" xfId="31969"/>
    <cellStyle name="Totaal 2 2 79 4" xfId="31970"/>
    <cellStyle name="Totaal 2 2 79 4 2" xfId="31971"/>
    <cellStyle name="Totaal 2 2 79 5" xfId="31972"/>
    <cellStyle name="Totaal 2 2 79 6" xfId="31973"/>
    <cellStyle name="Totaal 2 2 79 7" xfId="31974"/>
    <cellStyle name="Totaal 2 2 8" xfId="31975"/>
    <cellStyle name="Totaal 2 2 8 2" xfId="31976"/>
    <cellStyle name="Totaal 2 2 8 2 2" xfId="31977"/>
    <cellStyle name="Totaal 2 2 8 2 3" xfId="31978"/>
    <cellStyle name="Totaal 2 2 8 2 3 2" xfId="31979"/>
    <cellStyle name="Totaal 2 2 8 2 4" xfId="31980"/>
    <cellStyle name="Totaal 2 2 8 2 5" xfId="31981"/>
    <cellStyle name="Totaal 2 2 8 2 6" xfId="31982"/>
    <cellStyle name="Totaal 2 2 8 3" xfId="31983"/>
    <cellStyle name="Totaal 2 2 8 4" xfId="31984"/>
    <cellStyle name="Totaal 2 2 8 4 2" xfId="31985"/>
    <cellStyle name="Totaal 2 2 8 5" xfId="31986"/>
    <cellStyle name="Totaal 2 2 8 6" xfId="31987"/>
    <cellStyle name="Totaal 2 2 8 7" xfId="31988"/>
    <cellStyle name="Totaal 2 2 80" xfId="31989"/>
    <cellStyle name="Totaal 2 2 80 2" xfId="31990"/>
    <cellStyle name="Totaal 2 2 80 2 2" xfId="31991"/>
    <cellStyle name="Totaal 2 2 80 2 3" xfId="31992"/>
    <cellStyle name="Totaal 2 2 80 2 3 2" xfId="31993"/>
    <cellStyle name="Totaal 2 2 80 2 4" xfId="31994"/>
    <cellStyle name="Totaal 2 2 80 2 5" xfId="31995"/>
    <cellStyle name="Totaal 2 2 80 2 6" xfId="31996"/>
    <cellStyle name="Totaal 2 2 80 3" xfId="31997"/>
    <cellStyle name="Totaal 2 2 80 4" xfId="31998"/>
    <cellStyle name="Totaal 2 2 80 4 2" xfId="31999"/>
    <cellStyle name="Totaal 2 2 80 5" xfId="32000"/>
    <cellStyle name="Totaal 2 2 80 6" xfId="32001"/>
    <cellStyle name="Totaal 2 2 80 7" xfId="32002"/>
    <cellStyle name="Totaal 2 2 81" xfId="32003"/>
    <cellStyle name="Totaal 2 2 81 2" xfId="32004"/>
    <cellStyle name="Totaal 2 2 81 2 2" xfId="32005"/>
    <cellStyle name="Totaal 2 2 81 2 3" xfId="32006"/>
    <cellStyle name="Totaal 2 2 81 2 3 2" xfId="32007"/>
    <cellStyle name="Totaal 2 2 81 2 4" xfId="32008"/>
    <cellStyle name="Totaal 2 2 81 2 5" xfId="32009"/>
    <cellStyle name="Totaal 2 2 81 2 6" xfId="32010"/>
    <cellStyle name="Totaal 2 2 81 3" xfId="32011"/>
    <cellStyle name="Totaal 2 2 81 4" xfId="32012"/>
    <cellStyle name="Totaal 2 2 81 4 2" xfId="32013"/>
    <cellStyle name="Totaal 2 2 81 5" xfId="32014"/>
    <cellStyle name="Totaal 2 2 81 6" xfId="32015"/>
    <cellStyle name="Totaal 2 2 81 7" xfId="32016"/>
    <cellStyle name="Totaal 2 2 82" xfId="32017"/>
    <cellStyle name="Totaal 2 2 82 2" xfId="32018"/>
    <cellStyle name="Totaal 2 2 82 3" xfId="32019"/>
    <cellStyle name="Totaal 2 2 82 3 2" xfId="32020"/>
    <cellStyle name="Totaal 2 2 82 4" xfId="32021"/>
    <cellStyle name="Totaal 2 2 82 5" xfId="32022"/>
    <cellStyle name="Totaal 2 2 82 6" xfId="32023"/>
    <cellStyle name="Totaal 2 2 83" xfId="32024"/>
    <cellStyle name="Totaal 2 2 84" xfId="32025"/>
    <cellStyle name="Totaal 2 2 84 2" xfId="32026"/>
    <cellStyle name="Totaal 2 2 85" xfId="32027"/>
    <cellStyle name="Totaal 2 2 86" xfId="32028"/>
    <cellStyle name="Totaal 2 2 87" xfId="32029"/>
    <cellStyle name="Totaal 2 2 9" xfId="32030"/>
    <cellStyle name="Totaal 2 2 9 2" xfId="32031"/>
    <cellStyle name="Totaal 2 2 9 2 2" xfId="32032"/>
    <cellStyle name="Totaal 2 2 9 2 3" xfId="32033"/>
    <cellStyle name="Totaal 2 2 9 2 3 2" xfId="32034"/>
    <cellStyle name="Totaal 2 2 9 2 4" xfId="32035"/>
    <cellStyle name="Totaal 2 2 9 2 5" xfId="32036"/>
    <cellStyle name="Totaal 2 2 9 2 6" xfId="32037"/>
    <cellStyle name="Totaal 2 2 9 3" xfId="32038"/>
    <cellStyle name="Totaal 2 2 9 4" xfId="32039"/>
    <cellStyle name="Totaal 2 2 9 4 2" xfId="32040"/>
    <cellStyle name="Totaal 2 2 9 5" xfId="32041"/>
    <cellStyle name="Totaal 2 2 9 6" xfId="32042"/>
    <cellStyle name="Totaal 2 2 9 7" xfId="32043"/>
    <cellStyle name="Totaal 2 20" xfId="32044"/>
    <cellStyle name="Totaal 2 20 2" xfId="32045"/>
    <cellStyle name="Totaal 2 20 2 2" xfId="32046"/>
    <cellStyle name="Totaal 2 20 2 3" xfId="32047"/>
    <cellStyle name="Totaal 2 20 2 3 2" xfId="32048"/>
    <cellStyle name="Totaal 2 20 2 4" xfId="32049"/>
    <cellStyle name="Totaal 2 20 2 5" xfId="32050"/>
    <cellStyle name="Totaal 2 20 2 6" xfId="32051"/>
    <cellStyle name="Totaal 2 20 3" xfId="32052"/>
    <cellStyle name="Totaal 2 20 4" xfId="32053"/>
    <cellStyle name="Totaal 2 20 4 2" xfId="32054"/>
    <cellStyle name="Totaal 2 20 5" xfId="32055"/>
    <cellStyle name="Totaal 2 20 6" xfId="32056"/>
    <cellStyle name="Totaal 2 20 7" xfId="32057"/>
    <cellStyle name="Totaal 2 21" xfId="32058"/>
    <cellStyle name="Totaal 2 21 2" xfId="32059"/>
    <cellStyle name="Totaal 2 21 2 2" xfId="32060"/>
    <cellStyle name="Totaal 2 21 2 3" xfId="32061"/>
    <cellStyle name="Totaal 2 21 2 3 2" xfId="32062"/>
    <cellStyle name="Totaal 2 21 2 4" xfId="32063"/>
    <cellStyle name="Totaal 2 21 2 5" xfId="32064"/>
    <cellStyle name="Totaal 2 21 2 6" xfId="32065"/>
    <cellStyle name="Totaal 2 21 3" xfId="32066"/>
    <cellStyle name="Totaal 2 21 4" xfId="32067"/>
    <cellStyle name="Totaal 2 21 4 2" xfId="32068"/>
    <cellStyle name="Totaal 2 21 5" xfId="32069"/>
    <cellStyle name="Totaal 2 21 6" xfId="32070"/>
    <cellStyle name="Totaal 2 21 7" xfId="32071"/>
    <cellStyle name="Totaal 2 22" xfId="32072"/>
    <cellStyle name="Totaal 2 22 2" xfId="32073"/>
    <cellStyle name="Totaal 2 22 2 2" xfId="32074"/>
    <cellStyle name="Totaal 2 22 2 3" xfId="32075"/>
    <cellStyle name="Totaal 2 22 2 3 2" xfId="32076"/>
    <cellStyle name="Totaal 2 22 2 4" xfId="32077"/>
    <cellStyle name="Totaal 2 22 2 5" xfId="32078"/>
    <cellStyle name="Totaal 2 22 2 6" xfId="32079"/>
    <cellStyle name="Totaal 2 22 3" xfId="32080"/>
    <cellStyle name="Totaal 2 22 4" xfId="32081"/>
    <cellStyle name="Totaal 2 22 4 2" xfId="32082"/>
    <cellStyle name="Totaal 2 22 5" xfId="32083"/>
    <cellStyle name="Totaal 2 22 6" xfId="32084"/>
    <cellStyle name="Totaal 2 22 7" xfId="32085"/>
    <cellStyle name="Totaal 2 23" xfId="32086"/>
    <cellStyle name="Totaal 2 23 2" xfId="32087"/>
    <cellStyle name="Totaal 2 23 2 2" xfId="32088"/>
    <cellStyle name="Totaal 2 23 2 3" xfId="32089"/>
    <cellStyle name="Totaal 2 23 2 3 2" xfId="32090"/>
    <cellStyle name="Totaal 2 23 2 4" xfId="32091"/>
    <cellStyle name="Totaal 2 23 2 5" xfId="32092"/>
    <cellStyle name="Totaal 2 23 2 6" xfId="32093"/>
    <cellStyle name="Totaal 2 23 3" xfId="32094"/>
    <cellStyle name="Totaal 2 23 4" xfId="32095"/>
    <cellStyle name="Totaal 2 23 4 2" xfId="32096"/>
    <cellStyle name="Totaal 2 23 5" xfId="32097"/>
    <cellStyle name="Totaal 2 23 6" xfId="32098"/>
    <cellStyle name="Totaal 2 23 7" xfId="32099"/>
    <cellStyle name="Totaal 2 24" xfId="32100"/>
    <cellStyle name="Totaal 2 24 2" xfId="32101"/>
    <cellStyle name="Totaal 2 24 2 2" xfId="32102"/>
    <cellStyle name="Totaal 2 24 2 3" xfId="32103"/>
    <cellStyle name="Totaal 2 24 2 3 2" xfId="32104"/>
    <cellStyle name="Totaal 2 24 2 4" xfId="32105"/>
    <cellStyle name="Totaal 2 24 2 5" xfId="32106"/>
    <cellStyle name="Totaal 2 24 2 6" xfId="32107"/>
    <cellStyle name="Totaal 2 24 3" xfId="32108"/>
    <cellStyle name="Totaal 2 24 4" xfId="32109"/>
    <cellStyle name="Totaal 2 24 4 2" xfId="32110"/>
    <cellStyle name="Totaal 2 24 5" xfId="32111"/>
    <cellStyle name="Totaal 2 24 6" xfId="32112"/>
    <cellStyle name="Totaal 2 24 7" xfId="32113"/>
    <cellStyle name="Totaal 2 25" xfId="32114"/>
    <cellStyle name="Totaal 2 25 2" xfId="32115"/>
    <cellStyle name="Totaal 2 25 2 2" xfId="32116"/>
    <cellStyle name="Totaal 2 25 2 3" xfId="32117"/>
    <cellStyle name="Totaal 2 25 2 3 2" xfId="32118"/>
    <cellStyle name="Totaal 2 25 2 4" xfId="32119"/>
    <cellStyle name="Totaal 2 25 2 5" xfId="32120"/>
    <cellStyle name="Totaal 2 25 2 6" xfId="32121"/>
    <cellStyle name="Totaal 2 25 3" xfId="32122"/>
    <cellStyle name="Totaal 2 25 4" xfId="32123"/>
    <cellStyle name="Totaal 2 25 4 2" xfId="32124"/>
    <cellStyle name="Totaal 2 25 5" xfId="32125"/>
    <cellStyle name="Totaal 2 25 6" xfId="32126"/>
    <cellStyle name="Totaal 2 25 7" xfId="32127"/>
    <cellStyle name="Totaal 2 26" xfId="32128"/>
    <cellStyle name="Totaal 2 26 2" xfId="32129"/>
    <cellStyle name="Totaal 2 26 2 2" xfId="32130"/>
    <cellStyle name="Totaal 2 26 2 3" xfId="32131"/>
    <cellStyle name="Totaal 2 26 2 3 2" xfId="32132"/>
    <cellStyle name="Totaal 2 26 2 4" xfId="32133"/>
    <cellStyle name="Totaal 2 26 2 5" xfId="32134"/>
    <cellStyle name="Totaal 2 26 2 6" xfId="32135"/>
    <cellStyle name="Totaal 2 26 3" xfId="32136"/>
    <cellStyle name="Totaal 2 26 4" xfId="32137"/>
    <cellStyle name="Totaal 2 26 4 2" xfId="32138"/>
    <cellStyle name="Totaal 2 26 5" xfId="32139"/>
    <cellStyle name="Totaal 2 26 6" xfId="32140"/>
    <cellStyle name="Totaal 2 26 7" xfId="32141"/>
    <cellStyle name="Totaal 2 27" xfId="32142"/>
    <cellStyle name="Totaal 2 27 2" xfId="32143"/>
    <cellStyle name="Totaal 2 27 2 2" xfId="32144"/>
    <cellStyle name="Totaal 2 27 2 3" xfId="32145"/>
    <cellStyle name="Totaal 2 27 2 3 2" xfId="32146"/>
    <cellStyle name="Totaal 2 27 2 4" xfId="32147"/>
    <cellStyle name="Totaal 2 27 2 5" xfId="32148"/>
    <cellStyle name="Totaal 2 27 2 6" xfId="32149"/>
    <cellStyle name="Totaal 2 27 3" xfId="32150"/>
    <cellStyle name="Totaal 2 27 4" xfId="32151"/>
    <cellStyle name="Totaal 2 27 4 2" xfId="32152"/>
    <cellStyle name="Totaal 2 27 5" xfId="32153"/>
    <cellStyle name="Totaal 2 27 6" xfId="32154"/>
    <cellStyle name="Totaal 2 27 7" xfId="32155"/>
    <cellStyle name="Totaal 2 28" xfId="32156"/>
    <cellStyle name="Totaal 2 28 2" xfId="32157"/>
    <cellStyle name="Totaal 2 28 2 2" xfId="32158"/>
    <cellStyle name="Totaal 2 28 2 3" xfId="32159"/>
    <cellStyle name="Totaal 2 28 2 3 2" xfId="32160"/>
    <cellStyle name="Totaal 2 28 2 4" xfId="32161"/>
    <cellStyle name="Totaal 2 28 2 5" xfId="32162"/>
    <cellStyle name="Totaal 2 28 2 6" xfId="32163"/>
    <cellStyle name="Totaal 2 28 3" xfId="32164"/>
    <cellStyle name="Totaal 2 28 4" xfId="32165"/>
    <cellStyle name="Totaal 2 28 4 2" xfId="32166"/>
    <cellStyle name="Totaal 2 28 5" xfId="32167"/>
    <cellStyle name="Totaal 2 28 6" xfId="32168"/>
    <cellStyle name="Totaal 2 28 7" xfId="32169"/>
    <cellStyle name="Totaal 2 29" xfId="32170"/>
    <cellStyle name="Totaal 2 29 2" xfId="32171"/>
    <cellStyle name="Totaal 2 29 2 2" xfId="32172"/>
    <cellStyle name="Totaal 2 29 2 3" xfId="32173"/>
    <cellStyle name="Totaal 2 29 2 3 2" xfId="32174"/>
    <cellStyle name="Totaal 2 29 2 4" xfId="32175"/>
    <cellStyle name="Totaal 2 29 2 5" xfId="32176"/>
    <cellStyle name="Totaal 2 29 2 6" xfId="32177"/>
    <cellStyle name="Totaal 2 29 3" xfId="32178"/>
    <cellStyle name="Totaal 2 29 4" xfId="32179"/>
    <cellStyle name="Totaal 2 29 4 2" xfId="32180"/>
    <cellStyle name="Totaal 2 29 5" xfId="32181"/>
    <cellStyle name="Totaal 2 29 6" xfId="32182"/>
    <cellStyle name="Totaal 2 29 7" xfId="32183"/>
    <cellStyle name="Totaal 2 3" xfId="32184"/>
    <cellStyle name="Totaal 2 3 2" xfId="32185"/>
    <cellStyle name="Totaal 2 3 2 2" xfId="32186"/>
    <cellStyle name="Totaal 2 3 2 3" xfId="32187"/>
    <cellStyle name="Totaal 2 3 2 3 2" xfId="32188"/>
    <cellStyle name="Totaal 2 3 2 4" xfId="32189"/>
    <cellStyle name="Totaal 2 3 2 5" xfId="32190"/>
    <cellStyle name="Totaal 2 3 2 6" xfId="32191"/>
    <cellStyle name="Totaal 2 3 3" xfId="32192"/>
    <cellStyle name="Totaal 2 3 4" xfId="32193"/>
    <cellStyle name="Totaal 2 3 4 2" xfId="32194"/>
    <cellStyle name="Totaal 2 3 5" xfId="32195"/>
    <cellStyle name="Totaal 2 3 6" xfId="32196"/>
    <cellStyle name="Totaal 2 3 7" xfId="32197"/>
    <cellStyle name="Totaal 2 30" xfId="32198"/>
    <cellStyle name="Totaal 2 30 2" xfId="32199"/>
    <cellStyle name="Totaal 2 30 2 2" xfId="32200"/>
    <cellStyle name="Totaal 2 30 2 3" xfId="32201"/>
    <cellStyle name="Totaal 2 30 2 3 2" xfId="32202"/>
    <cellStyle name="Totaal 2 30 2 4" xfId="32203"/>
    <cellStyle name="Totaal 2 30 2 5" xfId="32204"/>
    <cellStyle name="Totaal 2 30 2 6" xfId="32205"/>
    <cellStyle name="Totaal 2 30 3" xfId="32206"/>
    <cellStyle name="Totaal 2 30 4" xfId="32207"/>
    <cellStyle name="Totaal 2 30 4 2" xfId="32208"/>
    <cellStyle name="Totaal 2 30 5" xfId="32209"/>
    <cellStyle name="Totaal 2 30 6" xfId="32210"/>
    <cellStyle name="Totaal 2 30 7" xfId="32211"/>
    <cellStyle name="Totaal 2 31" xfId="32212"/>
    <cellStyle name="Totaal 2 31 2" xfId="32213"/>
    <cellStyle name="Totaal 2 31 3" xfId="32214"/>
    <cellStyle name="Totaal 2 31 3 2" xfId="32215"/>
    <cellStyle name="Totaal 2 31 4" xfId="32216"/>
    <cellStyle name="Totaal 2 31 5" xfId="32217"/>
    <cellStyle name="Totaal 2 31 6" xfId="32218"/>
    <cellStyle name="Totaal 2 32" xfId="32219"/>
    <cellStyle name="Totaal 2 33" xfId="32220"/>
    <cellStyle name="Totaal 2 33 2" xfId="32221"/>
    <cellStyle name="Totaal 2 34" xfId="32222"/>
    <cellStyle name="Totaal 2 35" xfId="32223"/>
    <cellStyle name="Totaal 2 36" xfId="32224"/>
    <cellStyle name="Totaal 2 4" xfId="32225"/>
    <cellStyle name="Totaal 2 4 2" xfId="32226"/>
    <cellStyle name="Totaal 2 4 2 2" xfId="32227"/>
    <cellStyle name="Totaal 2 4 2 3" xfId="32228"/>
    <cellStyle name="Totaal 2 4 2 3 2" xfId="32229"/>
    <cellStyle name="Totaal 2 4 2 4" xfId="32230"/>
    <cellStyle name="Totaal 2 4 2 5" xfId="32231"/>
    <cellStyle name="Totaal 2 4 2 6" xfId="32232"/>
    <cellStyle name="Totaal 2 4 3" xfId="32233"/>
    <cellStyle name="Totaal 2 4 4" xfId="32234"/>
    <cellStyle name="Totaal 2 4 4 2" xfId="32235"/>
    <cellStyle name="Totaal 2 4 5" xfId="32236"/>
    <cellStyle name="Totaal 2 4 6" xfId="32237"/>
    <cellStyle name="Totaal 2 4 7" xfId="32238"/>
    <cellStyle name="Totaal 2 5" xfId="32239"/>
    <cellStyle name="Totaal 2 5 2" xfId="32240"/>
    <cellStyle name="Totaal 2 5 2 2" xfId="32241"/>
    <cellStyle name="Totaal 2 5 2 3" xfId="32242"/>
    <cellStyle name="Totaal 2 5 2 3 2" xfId="32243"/>
    <cellStyle name="Totaal 2 5 2 4" xfId="32244"/>
    <cellStyle name="Totaal 2 5 2 5" xfId="32245"/>
    <cellStyle name="Totaal 2 5 2 6" xfId="32246"/>
    <cellStyle name="Totaal 2 5 3" xfId="32247"/>
    <cellStyle name="Totaal 2 5 4" xfId="32248"/>
    <cellStyle name="Totaal 2 5 4 2" xfId="32249"/>
    <cellStyle name="Totaal 2 5 5" xfId="32250"/>
    <cellStyle name="Totaal 2 5 6" xfId="32251"/>
    <cellStyle name="Totaal 2 5 7" xfId="32252"/>
    <cellStyle name="Totaal 2 6" xfId="32253"/>
    <cellStyle name="Totaal 2 6 2" xfId="32254"/>
    <cellStyle name="Totaal 2 6 2 2" xfId="32255"/>
    <cellStyle name="Totaal 2 6 2 3" xfId="32256"/>
    <cellStyle name="Totaal 2 6 2 3 2" xfId="32257"/>
    <cellStyle name="Totaal 2 6 2 4" xfId="32258"/>
    <cellStyle name="Totaal 2 6 2 5" xfId="32259"/>
    <cellStyle name="Totaal 2 6 2 6" xfId="32260"/>
    <cellStyle name="Totaal 2 6 3" xfId="32261"/>
    <cellStyle name="Totaal 2 6 4" xfId="32262"/>
    <cellStyle name="Totaal 2 6 4 2" xfId="32263"/>
    <cellStyle name="Totaal 2 6 5" xfId="32264"/>
    <cellStyle name="Totaal 2 6 6" xfId="32265"/>
    <cellStyle name="Totaal 2 6 7" xfId="32266"/>
    <cellStyle name="Totaal 2 7" xfId="32267"/>
    <cellStyle name="Totaal 2 7 2" xfId="32268"/>
    <cellStyle name="Totaal 2 7 2 2" xfId="32269"/>
    <cellStyle name="Totaal 2 7 2 3" xfId="32270"/>
    <cellStyle name="Totaal 2 7 2 3 2" xfId="32271"/>
    <cellStyle name="Totaal 2 7 2 4" xfId="32272"/>
    <cellStyle name="Totaal 2 7 2 5" xfId="32273"/>
    <cellStyle name="Totaal 2 7 2 6" xfId="32274"/>
    <cellStyle name="Totaal 2 7 3" xfId="32275"/>
    <cellStyle name="Totaal 2 7 4" xfId="32276"/>
    <cellStyle name="Totaal 2 7 4 2" xfId="32277"/>
    <cellStyle name="Totaal 2 7 5" xfId="32278"/>
    <cellStyle name="Totaal 2 7 6" xfId="32279"/>
    <cellStyle name="Totaal 2 7 7" xfId="32280"/>
    <cellStyle name="Totaal 2 8" xfId="32281"/>
    <cellStyle name="Totaal 2 8 2" xfId="32282"/>
    <cellStyle name="Totaal 2 8 2 2" xfId="32283"/>
    <cellStyle name="Totaal 2 8 2 3" xfId="32284"/>
    <cellStyle name="Totaal 2 8 2 3 2" xfId="32285"/>
    <cellStyle name="Totaal 2 8 2 4" xfId="32286"/>
    <cellStyle name="Totaal 2 8 2 5" xfId="32287"/>
    <cellStyle name="Totaal 2 8 2 6" xfId="32288"/>
    <cellStyle name="Totaal 2 8 3" xfId="32289"/>
    <cellStyle name="Totaal 2 8 4" xfId="32290"/>
    <cellStyle name="Totaal 2 8 4 2" xfId="32291"/>
    <cellStyle name="Totaal 2 8 5" xfId="32292"/>
    <cellStyle name="Totaal 2 8 6" xfId="32293"/>
    <cellStyle name="Totaal 2 8 7" xfId="32294"/>
    <cellStyle name="Totaal 2 9" xfId="32295"/>
    <cellStyle name="Totaal 2 9 2" xfId="32296"/>
    <cellStyle name="Totaal 2 9 2 2" xfId="32297"/>
    <cellStyle name="Totaal 2 9 2 3" xfId="32298"/>
    <cellStyle name="Totaal 2 9 2 3 2" xfId="32299"/>
    <cellStyle name="Totaal 2 9 2 4" xfId="32300"/>
    <cellStyle name="Totaal 2 9 2 5" xfId="32301"/>
    <cellStyle name="Totaal 2 9 2 6" xfId="32302"/>
    <cellStyle name="Totaal 2 9 3" xfId="32303"/>
    <cellStyle name="Totaal 2 9 4" xfId="32304"/>
    <cellStyle name="Totaal 2 9 4 2" xfId="32305"/>
    <cellStyle name="Totaal 2 9 5" xfId="32306"/>
    <cellStyle name="Totaal 2 9 6" xfId="32307"/>
    <cellStyle name="Totaal 2 9 7" xfId="32308"/>
    <cellStyle name="Totaal 3" xfId="32309"/>
    <cellStyle name="Totaal 3 10" xfId="32310"/>
    <cellStyle name="Totaal 3 10 2" xfId="32311"/>
    <cellStyle name="Totaal 3 10 2 2" xfId="32312"/>
    <cellStyle name="Totaal 3 10 2 3" xfId="32313"/>
    <cellStyle name="Totaal 3 10 2 3 2" xfId="32314"/>
    <cellStyle name="Totaal 3 10 2 4" xfId="32315"/>
    <cellStyle name="Totaal 3 10 2 5" xfId="32316"/>
    <cellStyle name="Totaal 3 10 2 6" xfId="32317"/>
    <cellStyle name="Totaal 3 10 3" xfId="32318"/>
    <cellStyle name="Totaal 3 10 4" xfId="32319"/>
    <cellStyle name="Totaal 3 10 4 2" xfId="32320"/>
    <cellStyle name="Totaal 3 10 5" xfId="32321"/>
    <cellStyle name="Totaal 3 10 6" xfId="32322"/>
    <cellStyle name="Totaal 3 10 7" xfId="32323"/>
    <cellStyle name="Totaal 3 11" xfId="32324"/>
    <cellStyle name="Totaal 3 11 2" xfId="32325"/>
    <cellStyle name="Totaal 3 11 2 2" xfId="32326"/>
    <cellStyle name="Totaal 3 11 2 3" xfId="32327"/>
    <cellStyle name="Totaal 3 11 2 3 2" xfId="32328"/>
    <cellStyle name="Totaal 3 11 2 4" xfId="32329"/>
    <cellStyle name="Totaal 3 11 2 5" xfId="32330"/>
    <cellStyle name="Totaal 3 11 2 6" xfId="32331"/>
    <cellStyle name="Totaal 3 11 3" xfId="32332"/>
    <cellStyle name="Totaal 3 11 4" xfId="32333"/>
    <cellStyle name="Totaal 3 11 4 2" xfId="32334"/>
    <cellStyle name="Totaal 3 11 5" xfId="32335"/>
    <cellStyle name="Totaal 3 11 6" xfId="32336"/>
    <cellStyle name="Totaal 3 11 7" xfId="32337"/>
    <cellStyle name="Totaal 3 12" xfId="32338"/>
    <cellStyle name="Totaal 3 12 2" xfId="32339"/>
    <cellStyle name="Totaal 3 12 2 2" xfId="32340"/>
    <cellStyle name="Totaal 3 12 2 3" xfId="32341"/>
    <cellStyle name="Totaal 3 12 2 3 2" xfId="32342"/>
    <cellStyle name="Totaal 3 12 2 4" xfId="32343"/>
    <cellStyle name="Totaal 3 12 2 5" xfId="32344"/>
    <cellStyle name="Totaal 3 12 2 6" xfId="32345"/>
    <cellStyle name="Totaal 3 12 3" xfId="32346"/>
    <cellStyle name="Totaal 3 12 4" xfId="32347"/>
    <cellStyle name="Totaal 3 12 4 2" xfId="32348"/>
    <cellStyle name="Totaal 3 12 5" xfId="32349"/>
    <cellStyle name="Totaal 3 12 6" xfId="32350"/>
    <cellStyle name="Totaal 3 12 7" xfId="32351"/>
    <cellStyle name="Totaal 3 13" xfId="32352"/>
    <cellStyle name="Totaal 3 13 2" xfId="32353"/>
    <cellStyle name="Totaal 3 13 2 2" xfId="32354"/>
    <cellStyle name="Totaal 3 13 2 3" xfId="32355"/>
    <cellStyle name="Totaal 3 13 2 3 2" xfId="32356"/>
    <cellStyle name="Totaal 3 13 2 4" xfId="32357"/>
    <cellStyle name="Totaal 3 13 2 5" xfId="32358"/>
    <cellStyle name="Totaal 3 13 2 6" xfId="32359"/>
    <cellStyle name="Totaal 3 13 3" xfId="32360"/>
    <cellStyle name="Totaal 3 13 4" xfId="32361"/>
    <cellStyle name="Totaal 3 13 4 2" xfId="32362"/>
    <cellStyle name="Totaal 3 13 5" xfId="32363"/>
    <cellStyle name="Totaal 3 13 6" xfId="32364"/>
    <cellStyle name="Totaal 3 13 7" xfId="32365"/>
    <cellStyle name="Totaal 3 14" xfId="32366"/>
    <cellStyle name="Totaal 3 14 2" xfId="32367"/>
    <cellStyle name="Totaal 3 14 2 2" xfId="32368"/>
    <cellStyle name="Totaal 3 14 2 3" xfId="32369"/>
    <cellStyle name="Totaal 3 14 2 3 2" xfId="32370"/>
    <cellStyle name="Totaal 3 14 2 4" xfId="32371"/>
    <cellStyle name="Totaal 3 14 2 5" xfId="32372"/>
    <cellStyle name="Totaal 3 14 2 6" xfId="32373"/>
    <cellStyle name="Totaal 3 14 3" xfId="32374"/>
    <cellStyle name="Totaal 3 14 4" xfId="32375"/>
    <cellStyle name="Totaal 3 14 4 2" xfId="32376"/>
    <cellStyle name="Totaal 3 14 5" xfId="32377"/>
    <cellStyle name="Totaal 3 14 6" xfId="32378"/>
    <cellStyle name="Totaal 3 14 7" xfId="32379"/>
    <cellStyle name="Totaal 3 15" xfId="32380"/>
    <cellStyle name="Totaal 3 15 2" xfId="32381"/>
    <cellStyle name="Totaal 3 15 2 2" xfId="32382"/>
    <cellStyle name="Totaal 3 15 2 3" xfId="32383"/>
    <cellStyle name="Totaal 3 15 2 3 2" xfId="32384"/>
    <cellStyle name="Totaal 3 15 2 4" xfId="32385"/>
    <cellStyle name="Totaal 3 15 2 5" xfId="32386"/>
    <cellStyle name="Totaal 3 15 2 6" xfId="32387"/>
    <cellStyle name="Totaal 3 15 3" xfId="32388"/>
    <cellStyle name="Totaal 3 15 4" xfId="32389"/>
    <cellStyle name="Totaal 3 15 4 2" xfId="32390"/>
    <cellStyle name="Totaal 3 15 5" xfId="32391"/>
    <cellStyle name="Totaal 3 15 6" xfId="32392"/>
    <cellStyle name="Totaal 3 15 7" xfId="32393"/>
    <cellStyle name="Totaal 3 16" xfId="32394"/>
    <cellStyle name="Totaal 3 16 2" xfId="32395"/>
    <cellStyle name="Totaal 3 16 2 2" xfId="32396"/>
    <cellStyle name="Totaal 3 16 2 3" xfId="32397"/>
    <cellStyle name="Totaal 3 16 2 3 2" xfId="32398"/>
    <cellStyle name="Totaal 3 16 2 4" xfId="32399"/>
    <cellStyle name="Totaal 3 16 2 5" xfId="32400"/>
    <cellStyle name="Totaal 3 16 2 6" xfId="32401"/>
    <cellStyle name="Totaal 3 16 3" xfId="32402"/>
    <cellStyle name="Totaal 3 16 4" xfId="32403"/>
    <cellStyle name="Totaal 3 16 4 2" xfId="32404"/>
    <cellStyle name="Totaal 3 16 5" xfId="32405"/>
    <cellStyle name="Totaal 3 16 6" xfId="32406"/>
    <cellStyle name="Totaal 3 16 7" xfId="32407"/>
    <cellStyle name="Totaal 3 17" xfId="32408"/>
    <cellStyle name="Totaal 3 17 2" xfId="32409"/>
    <cellStyle name="Totaal 3 17 2 2" xfId="32410"/>
    <cellStyle name="Totaal 3 17 2 3" xfId="32411"/>
    <cellStyle name="Totaal 3 17 2 3 2" xfId="32412"/>
    <cellStyle name="Totaal 3 17 2 4" xfId="32413"/>
    <cellStyle name="Totaal 3 17 2 5" xfId="32414"/>
    <cellStyle name="Totaal 3 17 2 6" xfId="32415"/>
    <cellStyle name="Totaal 3 17 3" xfId="32416"/>
    <cellStyle name="Totaal 3 17 4" xfId="32417"/>
    <cellStyle name="Totaal 3 17 4 2" xfId="32418"/>
    <cellStyle name="Totaal 3 17 5" xfId="32419"/>
    <cellStyle name="Totaal 3 17 6" xfId="32420"/>
    <cellStyle name="Totaal 3 17 7" xfId="32421"/>
    <cellStyle name="Totaal 3 18" xfId="32422"/>
    <cellStyle name="Totaal 3 18 2" xfId="32423"/>
    <cellStyle name="Totaal 3 18 2 2" xfId="32424"/>
    <cellStyle name="Totaal 3 18 2 3" xfId="32425"/>
    <cellStyle name="Totaal 3 18 2 3 2" xfId="32426"/>
    <cellStyle name="Totaal 3 18 2 4" xfId="32427"/>
    <cellStyle name="Totaal 3 18 2 5" xfId="32428"/>
    <cellStyle name="Totaal 3 18 2 6" xfId="32429"/>
    <cellStyle name="Totaal 3 18 3" xfId="32430"/>
    <cellStyle name="Totaal 3 18 4" xfId="32431"/>
    <cellStyle name="Totaal 3 18 4 2" xfId="32432"/>
    <cellStyle name="Totaal 3 18 5" xfId="32433"/>
    <cellStyle name="Totaal 3 18 6" xfId="32434"/>
    <cellStyle name="Totaal 3 18 7" xfId="32435"/>
    <cellStyle name="Totaal 3 19" xfId="32436"/>
    <cellStyle name="Totaal 3 19 2" xfId="32437"/>
    <cellStyle name="Totaal 3 19 2 2" xfId="32438"/>
    <cellStyle name="Totaal 3 19 2 3" xfId="32439"/>
    <cellStyle name="Totaal 3 19 2 3 2" xfId="32440"/>
    <cellStyle name="Totaal 3 19 2 4" xfId="32441"/>
    <cellStyle name="Totaal 3 19 2 5" xfId="32442"/>
    <cellStyle name="Totaal 3 19 2 6" xfId="32443"/>
    <cellStyle name="Totaal 3 19 3" xfId="32444"/>
    <cellStyle name="Totaal 3 19 4" xfId="32445"/>
    <cellStyle name="Totaal 3 19 4 2" xfId="32446"/>
    <cellStyle name="Totaal 3 19 5" xfId="32447"/>
    <cellStyle name="Totaal 3 19 6" xfId="32448"/>
    <cellStyle name="Totaal 3 19 7" xfId="32449"/>
    <cellStyle name="Totaal 3 2" xfId="32450"/>
    <cellStyle name="Totaal 3 2 10" xfId="32451"/>
    <cellStyle name="Totaal 3 2 10 2" xfId="32452"/>
    <cellStyle name="Totaal 3 2 10 2 2" xfId="32453"/>
    <cellStyle name="Totaal 3 2 10 2 3" xfId="32454"/>
    <cellStyle name="Totaal 3 2 10 2 3 2" xfId="32455"/>
    <cellStyle name="Totaal 3 2 10 2 4" xfId="32456"/>
    <cellStyle name="Totaal 3 2 10 2 5" xfId="32457"/>
    <cellStyle name="Totaal 3 2 10 2 6" xfId="32458"/>
    <cellStyle name="Totaal 3 2 10 3" xfId="32459"/>
    <cellStyle name="Totaal 3 2 10 4" xfId="32460"/>
    <cellStyle name="Totaal 3 2 10 4 2" xfId="32461"/>
    <cellStyle name="Totaal 3 2 10 5" xfId="32462"/>
    <cellStyle name="Totaal 3 2 10 6" xfId="32463"/>
    <cellStyle name="Totaal 3 2 10 7" xfId="32464"/>
    <cellStyle name="Totaal 3 2 11" xfId="32465"/>
    <cellStyle name="Totaal 3 2 11 2" xfId="32466"/>
    <cellStyle name="Totaal 3 2 11 2 2" xfId="32467"/>
    <cellStyle name="Totaal 3 2 11 2 3" xfId="32468"/>
    <cellStyle name="Totaal 3 2 11 2 3 2" xfId="32469"/>
    <cellStyle name="Totaal 3 2 11 2 4" xfId="32470"/>
    <cellStyle name="Totaal 3 2 11 2 5" xfId="32471"/>
    <cellStyle name="Totaal 3 2 11 2 6" xfId="32472"/>
    <cellStyle name="Totaal 3 2 11 3" xfId="32473"/>
    <cellStyle name="Totaal 3 2 11 4" xfId="32474"/>
    <cellStyle name="Totaal 3 2 11 4 2" xfId="32475"/>
    <cellStyle name="Totaal 3 2 11 5" xfId="32476"/>
    <cellStyle name="Totaal 3 2 11 6" xfId="32477"/>
    <cellStyle name="Totaal 3 2 11 7" xfId="32478"/>
    <cellStyle name="Totaal 3 2 12" xfId="32479"/>
    <cellStyle name="Totaal 3 2 12 2" xfId="32480"/>
    <cellStyle name="Totaal 3 2 12 2 2" xfId="32481"/>
    <cellStyle name="Totaal 3 2 12 2 3" xfId="32482"/>
    <cellStyle name="Totaal 3 2 12 2 3 2" xfId="32483"/>
    <cellStyle name="Totaal 3 2 12 2 4" xfId="32484"/>
    <cellStyle name="Totaal 3 2 12 2 5" xfId="32485"/>
    <cellStyle name="Totaal 3 2 12 2 6" xfId="32486"/>
    <cellStyle name="Totaal 3 2 12 3" xfId="32487"/>
    <cellStyle name="Totaal 3 2 12 4" xfId="32488"/>
    <cellStyle name="Totaal 3 2 12 4 2" xfId="32489"/>
    <cellStyle name="Totaal 3 2 12 5" xfId="32490"/>
    <cellStyle name="Totaal 3 2 12 6" xfId="32491"/>
    <cellStyle name="Totaal 3 2 12 7" xfId="32492"/>
    <cellStyle name="Totaal 3 2 13" xfId="32493"/>
    <cellStyle name="Totaal 3 2 13 2" xfId="32494"/>
    <cellStyle name="Totaal 3 2 13 2 2" xfId="32495"/>
    <cellStyle name="Totaal 3 2 13 2 3" xfId="32496"/>
    <cellStyle name="Totaal 3 2 13 2 3 2" xfId="32497"/>
    <cellStyle name="Totaal 3 2 13 2 4" xfId="32498"/>
    <cellStyle name="Totaal 3 2 13 2 5" xfId="32499"/>
    <cellStyle name="Totaal 3 2 13 2 6" xfId="32500"/>
    <cellStyle name="Totaal 3 2 13 3" xfId="32501"/>
    <cellStyle name="Totaal 3 2 13 4" xfId="32502"/>
    <cellStyle name="Totaal 3 2 13 4 2" xfId="32503"/>
    <cellStyle name="Totaal 3 2 13 5" xfId="32504"/>
    <cellStyle name="Totaal 3 2 13 6" xfId="32505"/>
    <cellStyle name="Totaal 3 2 13 7" xfId="32506"/>
    <cellStyle name="Totaal 3 2 14" xfId="32507"/>
    <cellStyle name="Totaal 3 2 14 2" xfId="32508"/>
    <cellStyle name="Totaal 3 2 14 2 2" xfId="32509"/>
    <cellStyle name="Totaal 3 2 14 2 3" xfId="32510"/>
    <cellStyle name="Totaal 3 2 14 2 3 2" xfId="32511"/>
    <cellStyle name="Totaal 3 2 14 2 4" xfId="32512"/>
    <cellStyle name="Totaal 3 2 14 2 5" xfId="32513"/>
    <cellStyle name="Totaal 3 2 14 2 6" xfId="32514"/>
    <cellStyle name="Totaal 3 2 14 3" xfId="32515"/>
    <cellStyle name="Totaal 3 2 14 4" xfId="32516"/>
    <cellStyle name="Totaal 3 2 14 4 2" xfId="32517"/>
    <cellStyle name="Totaal 3 2 14 5" xfId="32518"/>
    <cellStyle name="Totaal 3 2 14 6" xfId="32519"/>
    <cellStyle name="Totaal 3 2 14 7" xfId="32520"/>
    <cellStyle name="Totaal 3 2 15" xfId="32521"/>
    <cellStyle name="Totaal 3 2 15 2" xfId="32522"/>
    <cellStyle name="Totaal 3 2 15 2 2" xfId="32523"/>
    <cellStyle name="Totaal 3 2 15 2 3" xfId="32524"/>
    <cellStyle name="Totaal 3 2 15 2 3 2" xfId="32525"/>
    <cellStyle name="Totaal 3 2 15 2 4" xfId="32526"/>
    <cellStyle name="Totaal 3 2 15 2 5" xfId="32527"/>
    <cellStyle name="Totaal 3 2 15 2 6" xfId="32528"/>
    <cellStyle name="Totaal 3 2 15 3" xfId="32529"/>
    <cellStyle name="Totaal 3 2 15 4" xfId="32530"/>
    <cellStyle name="Totaal 3 2 15 4 2" xfId="32531"/>
    <cellStyle name="Totaal 3 2 15 5" xfId="32532"/>
    <cellStyle name="Totaal 3 2 15 6" xfId="32533"/>
    <cellStyle name="Totaal 3 2 15 7" xfId="32534"/>
    <cellStyle name="Totaal 3 2 16" xfId="32535"/>
    <cellStyle name="Totaal 3 2 16 2" xfId="32536"/>
    <cellStyle name="Totaal 3 2 16 2 2" xfId="32537"/>
    <cellStyle name="Totaal 3 2 16 2 3" xfId="32538"/>
    <cellStyle name="Totaal 3 2 16 2 3 2" xfId="32539"/>
    <cellStyle name="Totaal 3 2 16 2 4" xfId="32540"/>
    <cellStyle name="Totaal 3 2 16 2 5" xfId="32541"/>
    <cellStyle name="Totaal 3 2 16 2 6" xfId="32542"/>
    <cellStyle name="Totaal 3 2 16 3" xfId="32543"/>
    <cellStyle name="Totaal 3 2 16 4" xfId="32544"/>
    <cellStyle name="Totaal 3 2 16 4 2" xfId="32545"/>
    <cellStyle name="Totaal 3 2 16 5" xfId="32546"/>
    <cellStyle name="Totaal 3 2 16 6" xfId="32547"/>
    <cellStyle name="Totaal 3 2 16 7" xfId="32548"/>
    <cellStyle name="Totaal 3 2 17" xfId="32549"/>
    <cellStyle name="Totaal 3 2 17 2" xfId="32550"/>
    <cellStyle name="Totaal 3 2 17 2 2" xfId="32551"/>
    <cellStyle name="Totaal 3 2 17 2 3" xfId="32552"/>
    <cellStyle name="Totaal 3 2 17 2 3 2" xfId="32553"/>
    <cellStyle name="Totaal 3 2 17 2 4" xfId="32554"/>
    <cellStyle name="Totaal 3 2 17 2 5" xfId="32555"/>
    <cellStyle name="Totaal 3 2 17 2 6" xfId="32556"/>
    <cellStyle name="Totaal 3 2 17 3" xfId="32557"/>
    <cellStyle name="Totaal 3 2 17 4" xfId="32558"/>
    <cellStyle name="Totaal 3 2 17 4 2" xfId="32559"/>
    <cellStyle name="Totaal 3 2 17 5" xfId="32560"/>
    <cellStyle name="Totaal 3 2 17 6" xfId="32561"/>
    <cellStyle name="Totaal 3 2 17 7" xfId="32562"/>
    <cellStyle name="Totaal 3 2 18" xfId="32563"/>
    <cellStyle name="Totaal 3 2 18 2" xfId="32564"/>
    <cellStyle name="Totaal 3 2 18 2 2" xfId="32565"/>
    <cellStyle name="Totaal 3 2 18 2 3" xfId="32566"/>
    <cellStyle name="Totaal 3 2 18 2 3 2" xfId="32567"/>
    <cellStyle name="Totaal 3 2 18 2 4" xfId="32568"/>
    <cellStyle name="Totaal 3 2 18 2 5" xfId="32569"/>
    <cellStyle name="Totaal 3 2 18 2 6" xfId="32570"/>
    <cellStyle name="Totaal 3 2 18 3" xfId="32571"/>
    <cellStyle name="Totaal 3 2 18 4" xfId="32572"/>
    <cellStyle name="Totaal 3 2 18 4 2" xfId="32573"/>
    <cellStyle name="Totaal 3 2 18 5" xfId="32574"/>
    <cellStyle name="Totaal 3 2 18 6" xfId="32575"/>
    <cellStyle name="Totaal 3 2 18 7" xfId="32576"/>
    <cellStyle name="Totaal 3 2 19" xfId="32577"/>
    <cellStyle name="Totaal 3 2 19 2" xfId="32578"/>
    <cellStyle name="Totaal 3 2 19 2 2" xfId="32579"/>
    <cellStyle name="Totaal 3 2 19 2 3" xfId="32580"/>
    <cellStyle name="Totaal 3 2 19 2 3 2" xfId="32581"/>
    <cellStyle name="Totaal 3 2 19 2 4" xfId="32582"/>
    <cellStyle name="Totaal 3 2 19 2 5" xfId="32583"/>
    <cellStyle name="Totaal 3 2 19 2 6" xfId="32584"/>
    <cellStyle name="Totaal 3 2 19 3" xfId="32585"/>
    <cellStyle name="Totaal 3 2 19 4" xfId="32586"/>
    <cellStyle name="Totaal 3 2 19 4 2" xfId="32587"/>
    <cellStyle name="Totaal 3 2 19 5" xfId="32588"/>
    <cellStyle name="Totaal 3 2 19 6" xfId="32589"/>
    <cellStyle name="Totaal 3 2 19 7" xfId="32590"/>
    <cellStyle name="Totaal 3 2 2" xfId="32591"/>
    <cellStyle name="Totaal 3 2 2 2" xfId="32592"/>
    <cellStyle name="Totaal 3 2 2 2 2" xfId="32593"/>
    <cellStyle name="Totaal 3 2 2 2 3" xfId="32594"/>
    <cellStyle name="Totaal 3 2 2 2 3 2" xfId="32595"/>
    <cellStyle name="Totaal 3 2 2 2 4" xfId="32596"/>
    <cellStyle name="Totaal 3 2 2 2 5" xfId="32597"/>
    <cellStyle name="Totaal 3 2 2 2 6" xfId="32598"/>
    <cellStyle name="Totaal 3 2 2 3" xfId="32599"/>
    <cellStyle name="Totaal 3 2 2 4" xfId="32600"/>
    <cellStyle name="Totaal 3 2 2 4 2" xfId="32601"/>
    <cellStyle name="Totaal 3 2 2 5" xfId="32602"/>
    <cellStyle name="Totaal 3 2 2 6" xfId="32603"/>
    <cellStyle name="Totaal 3 2 2 7" xfId="32604"/>
    <cellStyle name="Totaal 3 2 20" xfId="32605"/>
    <cellStyle name="Totaal 3 2 20 2" xfId="32606"/>
    <cellStyle name="Totaal 3 2 20 2 2" xfId="32607"/>
    <cellStyle name="Totaal 3 2 20 2 3" xfId="32608"/>
    <cellStyle name="Totaal 3 2 20 2 3 2" xfId="32609"/>
    <cellStyle name="Totaal 3 2 20 2 4" xfId="32610"/>
    <cellStyle name="Totaal 3 2 20 2 5" xfId="32611"/>
    <cellStyle name="Totaal 3 2 20 2 6" xfId="32612"/>
    <cellStyle name="Totaal 3 2 20 3" xfId="32613"/>
    <cellStyle name="Totaal 3 2 20 4" xfId="32614"/>
    <cellStyle name="Totaal 3 2 20 4 2" xfId="32615"/>
    <cellStyle name="Totaal 3 2 20 5" xfId="32616"/>
    <cellStyle name="Totaal 3 2 20 6" xfId="32617"/>
    <cellStyle name="Totaal 3 2 20 7" xfId="32618"/>
    <cellStyle name="Totaal 3 2 21" xfId="32619"/>
    <cellStyle name="Totaal 3 2 21 2" xfId="32620"/>
    <cellStyle name="Totaal 3 2 21 2 2" xfId="32621"/>
    <cellStyle name="Totaal 3 2 21 2 3" xfId="32622"/>
    <cellStyle name="Totaal 3 2 21 2 3 2" xfId="32623"/>
    <cellStyle name="Totaal 3 2 21 2 4" xfId="32624"/>
    <cellStyle name="Totaal 3 2 21 2 5" xfId="32625"/>
    <cellStyle name="Totaal 3 2 21 2 6" xfId="32626"/>
    <cellStyle name="Totaal 3 2 21 3" xfId="32627"/>
    <cellStyle name="Totaal 3 2 21 4" xfId="32628"/>
    <cellStyle name="Totaal 3 2 21 4 2" xfId="32629"/>
    <cellStyle name="Totaal 3 2 21 5" xfId="32630"/>
    <cellStyle name="Totaal 3 2 21 6" xfId="32631"/>
    <cellStyle name="Totaal 3 2 21 7" xfId="32632"/>
    <cellStyle name="Totaal 3 2 22" xfId="32633"/>
    <cellStyle name="Totaal 3 2 22 2" xfId="32634"/>
    <cellStyle name="Totaal 3 2 22 2 2" xfId="32635"/>
    <cellStyle name="Totaal 3 2 22 2 3" xfId="32636"/>
    <cellStyle name="Totaal 3 2 22 2 3 2" xfId="32637"/>
    <cellStyle name="Totaal 3 2 22 2 4" xfId="32638"/>
    <cellStyle name="Totaal 3 2 22 2 5" xfId="32639"/>
    <cellStyle name="Totaal 3 2 22 2 6" xfId="32640"/>
    <cellStyle name="Totaal 3 2 22 3" xfId="32641"/>
    <cellStyle name="Totaal 3 2 22 4" xfId="32642"/>
    <cellStyle name="Totaal 3 2 22 4 2" xfId="32643"/>
    <cellStyle name="Totaal 3 2 22 5" xfId="32644"/>
    <cellStyle name="Totaal 3 2 22 6" xfId="32645"/>
    <cellStyle name="Totaal 3 2 22 7" xfId="32646"/>
    <cellStyle name="Totaal 3 2 23" xfId="32647"/>
    <cellStyle name="Totaal 3 2 23 2" xfId="32648"/>
    <cellStyle name="Totaal 3 2 23 2 2" xfId="32649"/>
    <cellStyle name="Totaal 3 2 23 2 3" xfId="32650"/>
    <cellStyle name="Totaal 3 2 23 2 3 2" xfId="32651"/>
    <cellStyle name="Totaal 3 2 23 2 4" xfId="32652"/>
    <cellStyle name="Totaal 3 2 23 2 5" xfId="32653"/>
    <cellStyle name="Totaal 3 2 23 2 6" xfId="32654"/>
    <cellStyle name="Totaal 3 2 23 3" xfId="32655"/>
    <cellStyle name="Totaal 3 2 23 4" xfId="32656"/>
    <cellStyle name="Totaal 3 2 23 4 2" xfId="32657"/>
    <cellStyle name="Totaal 3 2 23 5" xfId="32658"/>
    <cellStyle name="Totaal 3 2 23 6" xfId="32659"/>
    <cellStyle name="Totaal 3 2 23 7" xfId="32660"/>
    <cellStyle name="Totaal 3 2 24" xfId="32661"/>
    <cellStyle name="Totaal 3 2 24 2" xfId="32662"/>
    <cellStyle name="Totaal 3 2 24 2 2" xfId="32663"/>
    <cellStyle name="Totaal 3 2 24 2 3" xfId="32664"/>
    <cellStyle name="Totaal 3 2 24 2 3 2" xfId="32665"/>
    <cellStyle name="Totaal 3 2 24 2 4" xfId="32666"/>
    <cellStyle name="Totaal 3 2 24 2 5" xfId="32667"/>
    <cellStyle name="Totaal 3 2 24 2 6" xfId="32668"/>
    <cellStyle name="Totaal 3 2 24 3" xfId="32669"/>
    <cellStyle name="Totaal 3 2 24 4" xfId="32670"/>
    <cellStyle name="Totaal 3 2 24 4 2" xfId="32671"/>
    <cellStyle name="Totaal 3 2 24 5" xfId="32672"/>
    <cellStyle name="Totaal 3 2 24 6" xfId="32673"/>
    <cellStyle name="Totaal 3 2 24 7" xfId="32674"/>
    <cellStyle name="Totaal 3 2 25" xfId="32675"/>
    <cellStyle name="Totaal 3 2 25 2" xfId="32676"/>
    <cellStyle name="Totaal 3 2 25 2 2" xfId="32677"/>
    <cellStyle name="Totaal 3 2 25 2 3" xfId="32678"/>
    <cellStyle name="Totaal 3 2 25 2 3 2" xfId="32679"/>
    <cellStyle name="Totaal 3 2 25 2 4" xfId="32680"/>
    <cellStyle name="Totaal 3 2 25 2 5" xfId="32681"/>
    <cellStyle name="Totaal 3 2 25 2 6" xfId="32682"/>
    <cellStyle name="Totaal 3 2 25 3" xfId="32683"/>
    <cellStyle name="Totaal 3 2 25 4" xfId="32684"/>
    <cellStyle name="Totaal 3 2 25 4 2" xfId="32685"/>
    <cellStyle name="Totaal 3 2 25 5" xfId="32686"/>
    <cellStyle name="Totaal 3 2 25 6" xfId="32687"/>
    <cellStyle name="Totaal 3 2 25 7" xfId="32688"/>
    <cellStyle name="Totaal 3 2 26" xfId="32689"/>
    <cellStyle name="Totaal 3 2 26 2" xfId="32690"/>
    <cellStyle name="Totaal 3 2 26 2 2" xfId="32691"/>
    <cellStyle name="Totaal 3 2 26 2 3" xfId="32692"/>
    <cellStyle name="Totaal 3 2 26 2 3 2" xfId="32693"/>
    <cellStyle name="Totaal 3 2 26 2 4" xfId="32694"/>
    <cellStyle name="Totaal 3 2 26 2 5" xfId="32695"/>
    <cellStyle name="Totaal 3 2 26 2 6" xfId="32696"/>
    <cellStyle name="Totaal 3 2 26 3" xfId="32697"/>
    <cellStyle name="Totaal 3 2 26 4" xfId="32698"/>
    <cellStyle name="Totaal 3 2 26 4 2" xfId="32699"/>
    <cellStyle name="Totaal 3 2 26 5" xfId="32700"/>
    <cellStyle name="Totaal 3 2 26 6" xfId="32701"/>
    <cellStyle name="Totaal 3 2 26 7" xfId="32702"/>
    <cellStyle name="Totaal 3 2 27" xfId="32703"/>
    <cellStyle name="Totaal 3 2 27 2" xfId="32704"/>
    <cellStyle name="Totaal 3 2 27 2 2" xfId="32705"/>
    <cellStyle name="Totaal 3 2 27 2 3" xfId="32706"/>
    <cellStyle name="Totaal 3 2 27 2 3 2" xfId="32707"/>
    <cellStyle name="Totaal 3 2 27 2 4" xfId="32708"/>
    <cellStyle name="Totaal 3 2 27 2 5" xfId="32709"/>
    <cellStyle name="Totaal 3 2 27 2 6" xfId="32710"/>
    <cellStyle name="Totaal 3 2 27 3" xfId="32711"/>
    <cellStyle name="Totaal 3 2 27 4" xfId="32712"/>
    <cellStyle name="Totaal 3 2 27 4 2" xfId="32713"/>
    <cellStyle name="Totaal 3 2 27 5" xfId="32714"/>
    <cellStyle name="Totaal 3 2 27 6" xfId="32715"/>
    <cellStyle name="Totaal 3 2 27 7" xfId="32716"/>
    <cellStyle name="Totaal 3 2 28" xfId="32717"/>
    <cellStyle name="Totaal 3 2 28 2" xfId="32718"/>
    <cellStyle name="Totaal 3 2 28 2 2" xfId="32719"/>
    <cellStyle name="Totaal 3 2 28 2 3" xfId="32720"/>
    <cellStyle name="Totaal 3 2 28 2 3 2" xfId="32721"/>
    <cellStyle name="Totaal 3 2 28 2 4" xfId="32722"/>
    <cellStyle name="Totaal 3 2 28 2 5" xfId="32723"/>
    <cellStyle name="Totaal 3 2 28 2 6" xfId="32724"/>
    <cellStyle name="Totaal 3 2 28 3" xfId="32725"/>
    <cellStyle name="Totaal 3 2 28 4" xfId="32726"/>
    <cellStyle name="Totaal 3 2 28 4 2" xfId="32727"/>
    <cellStyle name="Totaal 3 2 28 5" xfId="32728"/>
    <cellStyle name="Totaal 3 2 28 6" xfId="32729"/>
    <cellStyle name="Totaal 3 2 28 7" xfId="32730"/>
    <cellStyle name="Totaal 3 2 29" xfId="32731"/>
    <cellStyle name="Totaal 3 2 29 2" xfId="32732"/>
    <cellStyle name="Totaal 3 2 29 2 2" xfId="32733"/>
    <cellStyle name="Totaal 3 2 29 2 3" xfId="32734"/>
    <cellStyle name="Totaal 3 2 29 2 3 2" xfId="32735"/>
    <cellStyle name="Totaal 3 2 29 2 4" xfId="32736"/>
    <cellStyle name="Totaal 3 2 29 2 5" xfId="32737"/>
    <cellStyle name="Totaal 3 2 29 2 6" xfId="32738"/>
    <cellStyle name="Totaal 3 2 29 3" xfId="32739"/>
    <cellStyle name="Totaal 3 2 29 4" xfId="32740"/>
    <cellStyle name="Totaal 3 2 29 4 2" xfId="32741"/>
    <cellStyle name="Totaal 3 2 29 5" xfId="32742"/>
    <cellStyle name="Totaal 3 2 29 6" xfId="32743"/>
    <cellStyle name="Totaal 3 2 29 7" xfId="32744"/>
    <cellStyle name="Totaal 3 2 3" xfId="32745"/>
    <cellStyle name="Totaal 3 2 3 2" xfId="32746"/>
    <cellStyle name="Totaal 3 2 3 2 2" xfId="32747"/>
    <cellStyle name="Totaal 3 2 3 2 3" xfId="32748"/>
    <cellStyle name="Totaal 3 2 3 2 3 2" xfId="32749"/>
    <cellStyle name="Totaal 3 2 3 2 4" xfId="32750"/>
    <cellStyle name="Totaal 3 2 3 2 5" xfId="32751"/>
    <cellStyle name="Totaal 3 2 3 2 6" xfId="32752"/>
    <cellStyle name="Totaal 3 2 3 3" xfId="32753"/>
    <cellStyle name="Totaal 3 2 3 4" xfId="32754"/>
    <cellStyle name="Totaal 3 2 3 4 2" xfId="32755"/>
    <cellStyle name="Totaal 3 2 3 5" xfId="32756"/>
    <cellStyle name="Totaal 3 2 3 6" xfId="32757"/>
    <cellStyle name="Totaal 3 2 3 7" xfId="32758"/>
    <cellStyle name="Totaal 3 2 30" xfId="32759"/>
    <cellStyle name="Totaal 3 2 30 2" xfId="32760"/>
    <cellStyle name="Totaal 3 2 30 2 2" xfId="32761"/>
    <cellStyle name="Totaal 3 2 30 2 3" xfId="32762"/>
    <cellStyle name="Totaal 3 2 30 2 3 2" xfId="32763"/>
    <cellStyle name="Totaal 3 2 30 2 4" xfId="32764"/>
    <cellStyle name="Totaal 3 2 30 2 5" xfId="32765"/>
    <cellStyle name="Totaal 3 2 30 2 6" xfId="32766"/>
    <cellStyle name="Totaal 3 2 30 3" xfId="32767"/>
    <cellStyle name="Totaal 3 2 30 4" xfId="32768"/>
    <cellStyle name="Totaal 3 2 30 4 2" xfId="32769"/>
    <cellStyle name="Totaal 3 2 30 5" xfId="32770"/>
    <cellStyle name="Totaal 3 2 30 6" xfId="32771"/>
    <cellStyle name="Totaal 3 2 30 7" xfId="32772"/>
    <cellStyle name="Totaal 3 2 31" xfId="32773"/>
    <cellStyle name="Totaal 3 2 31 2" xfId="32774"/>
    <cellStyle name="Totaal 3 2 31 2 2" xfId="32775"/>
    <cellStyle name="Totaal 3 2 31 2 3" xfId="32776"/>
    <cellStyle name="Totaal 3 2 31 2 3 2" xfId="32777"/>
    <cellStyle name="Totaal 3 2 31 2 4" xfId="32778"/>
    <cellStyle name="Totaal 3 2 31 2 5" xfId="32779"/>
    <cellStyle name="Totaal 3 2 31 2 6" xfId="32780"/>
    <cellStyle name="Totaal 3 2 31 3" xfId="32781"/>
    <cellStyle name="Totaal 3 2 31 4" xfId="32782"/>
    <cellStyle name="Totaal 3 2 31 4 2" xfId="32783"/>
    <cellStyle name="Totaal 3 2 31 5" xfId="32784"/>
    <cellStyle name="Totaal 3 2 31 6" xfId="32785"/>
    <cellStyle name="Totaal 3 2 31 7" xfId="32786"/>
    <cellStyle name="Totaal 3 2 32" xfId="32787"/>
    <cellStyle name="Totaal 3 2 32 2" xfId="32788"/>
    <cellStyle name="Totaal 3 2 32 2 2" xfId="32789"/>
    <cellStyle name="Totaal 3 2 32 2 3" xfId="32790"/>
    <cellStyle name="Totaal 3 2 32 2 3 2" xfId="32791"/>
    <cellStyle name="Totaal 3 2 32 2 4" xfId="32792"/>
    <cellStyle name="Totaal 3 2 32 2 5" xfId="32793"/>
    <cellStyle name="Totaal 3 2 32 2 6" xfId="32794"/>
    <cellStyle name="Totaal 3 2 32 3" xfId="32795"/>
    <cellStyle name="Totaal 3 2 32 4" xfId="32796"/>
    <cellStyle name="Totaal 3 2 32 4 2" xfId="32797"/>
    <cellStyle name="Totaal 3 2 32 5" xfId="32798"/>
    <cellStyle name="Totaal 3 2 32 6" xfId="32799"/>
    <cellStyle name="Totaal 3 2 32 7" xfId="32800"/>
    <cellStyle name="Totaal 3 2 33" xfId="32801"/>
    <cellStyle name="Totaal 3 2 33 2" xfId="32802"/>
    <cellStyle name="Totaal 3 2 33 2 2" xfId="32803"/>
    <cellStyle name="Totaal 3 2 33 2 3" xfId="32804"/>
    <cellStyle name="Totaal 3 2 33 2 3 2" xfId="32805"/>
    <cellStyle name="Totaal 3 2 33 2 4" xfId="32806"/>
    <cellStyle name="Totaal 3 2 33 2 5" xfId="32807"/>
    <cellStyle name="Totaal 3 2 33 2 6" xfId="32808"/>
    <cellStyle name="Totaal 3 2 33 3" xfId="32809"/>
    <cellStyle name="Totaal 3 2 33 4" xfId="32810"/>
    <cellStyle name="Totaal 3 2 33 4 2" xfId="32811"/>
    <cellStyle name="Totaal 3 2 33 5" xfId="32812"/>
    <cellStyle name="Totaal 3 2 33 6" xfId="32813"/>
    <cellStyle name="Totaal 3 2 33 7" xfId="32814"/>
    <cellStyle name="Totaal 3 2 34" xfId="32815"/>
    <cellStyle name="Totaal 3 2 34 2" xfId="32816"/>
    <cellStyle name="Totaal 3 2 34 2 2" xfId="32817"/>
    <cellStyle name="Totaal 3 2 34 2 3" xfId="32818"/>
    <cellStyle name="Totaal 3 2 34 2 3 2" xfId="32819"/>
    <cellStyle name="Totaal 3 2 34 2 4" xfId="32820"/>
    <cellStyle name="Totaal 3 2 34 2 5" xfId="32821"/>
    <cellStyle name="Totaal 3 2 34 2 6" xfId="32822"/>
    <cellStyle name="Totaal 3 2 34 3" xfId="32823"/>
    <cellStyle name="Totaal 3 2 34 4" xfId="32824"/>
    <cellStyle name="Totaal 3 2 34 4 2" xfId="32825"/>
    <cellStyle name="Totaal 3 2 34 5" xfId="32826"/>
    <cellStyle name="Totaal 3 2 34 6" xfId="32827"/>
    <cellStyle name="Totaal 3 2 34 7" xfId="32828"/>
    <cellStyle name="Totaal 3 2 35" xfId="32829"/>
    <cellStyle name="Totaal 3 2 35 2" xfId="32830"/>
    <cellStyle name="Totaal 3 2 35 2 2" xfId="32831"/>
    <cellStyle name="Totaal 3 2 35 2 3" xfId="32832"/>
    <cellStyle name="Totaal 3 2 35 2 3 2" xfId="32833"/>
    <cellStyle name="Totaal 3 2 35 2 4" xfId="32834"/>
    <cellStyle name="Totaal 3 2 35 2 5" xfId="32835"/>
    <cellStyle name="Totaal 3 2 35 2 6" xfId="32836"/>
    <cellStyle name="Totaal 3 2 35 3" xfId="32837"/>
    <cellStyle name="Totaal 3 2 35 4" xfId="32838"/>
    <cellStyle name="Totaal 3 2 35 4 2" xfId="32839"/>
    <cellStyle name="Totaal 3 2 35 5" xfId="32840"/>
    <cellStyle name="Totaal 3 2 35 6" xfId="32841"/>
    <cellStyle name="Totaal 3 2 35 7" xfId="32842"/>
    <cellStyle name="Totaal 3 2 36" xfId="32843"/>
    <cellStyle name="Totaal 3 2 36 2" xfId="32844"/>
    <cellStyle name="Totaal 3 2 36 2 2" xfId="32845"/>
    <cellStyle name="Totaal 3 2 36 2 3" xfId="32846"/>
    <cellStyle name="Totaal 3 2 36 2 3 2" xfId="32847"/>
    <cellStyle name="Totaal 3 2 36 2 4" xfId="32848"/>
    <cellStyle name="Totaal 3 2 36 2 5" xfId="32849"/>
    <cellStyle name="Totaal 3 2 36 2 6" xfId="32850"/>
    <cellStyle name="Totaal 3 2 36 3" xfId="32851"/>
    <cellStyle name="Totaal 3 2 36 4" xfId="32852"/>
    <cellStyle name="Totaal 3 2 36 4 2" xfId="32853"/>
    <cellStyle name="Totaal 3 2 36 5" xfId="32854"/>
    <cellStyle name="Totaal 3 2 36 6" xfId="32855"/>
    <cellStyle name="Totaal 3 2 36 7" xfId="32856"/>
    <cellStyle name="Totaal 3 2 37" xfId="32857"/>
    <cellStyle name="Totaal 3 2 37 2" xfId="32858"/>
    <cellStyle name="Totaal 3 2 37 2 2" xfId="32859"/>
    <cellStyle name="Totaal 3 2 37 2 3" xfId="32860"/>
    <cellStyle name="Totaal 3 2 37 2 3 2" xfId="32861"/>
    <cellStyle name="Totaal 3 2 37 2 4" xfId="32862"/>
    <cellStyle name="Totaal 3 2 37 2 5" xfId="32863"/>
    <cellStyle name="Totaal 3 2 37 2 6" xfId="32864"/>
    <cellStyle name="Totaal 3 2 37 3" xfId="32865"/>
    <cellStyle name="Totaal 3 2 37 4" xfId="32866"/>
    <cellStyle name="Totaal 3 2 37 4 2" xfId="32867"/>
    <cellStyle name="Totaal 3 2 37 5" xfId="32868"/>
    <cellStyle name="Totaal 3 2 37 6" xfId="32869"/>
    <cellStyle name="Totaal 3 2 37 7" xfId="32870"/>
    <cellStyle name="Totaal 3 2 38" xfId="32871"/>
    <cellStyle name="Totaal 3 2 38 2" xfId="32872"/>
    <cellStyle name="Totaal 3 2 38 2 2" xfId="32873"/>
    <cellStyle name="Totaal 3 2 38 2 3" xfId="32874"/>
    <cellStyle name="Totaal 3 2 38 2 3 2" xfId="32875"/>
    <cellStyle name="Totaal 3 2 38 2 4" xfId="32876"/>
    <cellStyle name="Totaal 3 2 38 2 5" xfId="32877"/>
    <cellStyle name="Totaal 3 2 38 2 6" xfId="32878"/>
    <cellStyle name="Totaal 3 2 38 3" xfId="32879"/>
    <cellStyle name="Totaal 3 2 38 4" xfId="32880"/>
    <cellStyle name="Totaal 3 2 38 4 2" xfId="32881"/>
    <cellStyle name="Totaal 3 2 38 5" xfId="32882"/>
    <cellStyle name="Totaal 3 2 38 6" xfId="32883"/>
    <cellStyle name="Totaal 3 2 38 7" xfId="32884"/>
    <cellStyle name="Totaal 3 2 39" xfId="32885"/>
    <cellStyle name="Totaal 3 2 39 2" xfId="32886"/>
    <cellStyle name="Totaal 3 2 39 2 2" xfId="32887"/>
    <cellStyle name="Totaal 3 2 39 2 3" xfId="32888"/>
    <cellStyle name="Totaal 3 2 39 2 3 2" xfId="32889"/>
    <cellStyle name="Totaal 3 2 39 2 4" xfId="32890"/>
    <cellStyle name="Totaal 3 2 39 2 5" xfId="32891"/>
    <cellStyle name="Totaal 3 2 39 2 6" xfId="32892"/>
    <cellStyle name="Totaal 3 2 39 3" xfId="32893"/>
    <cellStyle name="Totaal 3 2 39 4" xfId="32894"/>
    <cellStyle name="Totaal 3 2 39 4 2" xfId="32895"/>
    <cellStyle name="Totaal 3 2 39 5" xfId="32896"/>
    <cellStyle name="Totaal 3 2 39 6" xfId="32897"/>
    <cellStyle name="Totaal 3 2 39 7" xfId="32898"/>
    <cellStyle name="Totaal 3 2 4" xfId="32899"/>
    <cellStyle name="Totaal 3 2 4 2" xfId="32900"/>
    <cellStyle name="Totaal 3 2 4 2 2" xfId="32901"/>
    <cellStyle name="Totaal 3 2 4 2 3" xfId="32902"/>
    <cellStyle name="Totaal 3 2 4 2 3 2" xfId="32903"/>
    <cellStyle name="Totaal 3 2 4 2 4" xfId="32904"/>
    <cellStyle name="Totaal 3 2 4 2 5" xfId="32905"/>
    <cellStyle name="Totaal 3 2 4 2 6" xfId="32906"/>
    <cellStyle name="Totaal 3 2 4 3" xfId="32907"/>
    <cellStyle name="Totaal 3 2 4 4" xfId="32908"/>
    <cellStyle name="Totaal 3 2 4 4 2" xfId="32909"/>
    <cellStyle name="Totaal 3 2 4 5" xfId="32910"/>
    <cellStyle name="Totaal 3 2 4 6" xfId="32911"/>
    <cellStyle name="Totaal 3 2 4 7" xfId="32912"/>
    <cellStyle name="Totaal 3 2 40" xfId="32913"/>
    <cellStyle name="Totaal 3 2 40 2" xfId="32914"/>
    <cellStyle name="Totaal 3 2 40 2 2" xfId="32915"/>
    <cellStyle name="Totaal 3 2 40 2 3" xfId="32916"/>
    <cellStyle name="Totaal 3 2 40 2 3 2" xfId="32917"/>
    <cellStyle name="Totaal 3 2 40 2 4" xfId="32918"/>
    <cellStyle name="Totaal 3 2 40 2 5" xfId="32919"/>
    <cellStyle name="Totaal 3 2 40 2 6" xfId="32920"/>
    <cellStyle name="Totaal 3 2 40 3" xfId="32921"/>
    <cellStyle name="Totaal 3 2 40 4" xfId="32922"/>
    <cellStyle name="Totaal 3 2 40 4 2" xfId="32923"/>
    <cellStyle name="Totaal 3 2 40 5" xfId="32924"/>
    <cellStyle name="Totaal 3 2 40 6" xfId="32925"/>
    <cellStyle name="Totaal 3 2 40 7" xfId="32926"/>
    <cellStyle name="Totaal 3 2 41" xfId="32927"/>
    <cellStyle name="Totaal 3 2 41 2" xfId="32928"/>
    <cellStyle name="Totaal 3 2 41 2 2" xfId="32929"/>
    <cellStyle name="Totaal 3 2 41 2 3" xfId="32930"/>
    <cellStyle name="Totaal 3 2 41 2 3 2" xfId="32931"/>
    <cellStyle name="Totaal 3 2 41 2 4" xfId="32932"/>
    <cellStyle name="Totaal 3 2 41 2 5" xfId="32933"/>
    <cellStyle name="Totaal 3 2 41 2 6" xfId="32934"/>
    <cellStyle name="Totaal 3 2 41 3" xfId="32935"/>
    <cellStyle name="Totaal 3 2 41 4" xfId="32936"/>
    <cellStyle name="Totaal 3 2 41 4 2" xfId="32937"/>
    <cellStyle name="Totaal 3 2 41 5" xfId="32938"/>
    <cellStyle name="Totaal 3 2 41 6" xfId="32939"/>
    <cellStyle name="Totaal 3 2 41 7" xfId="32940"/>
    <cellStyle name="Totaal 3 2 42" xfId="32941"/>
    <cellStyle name="Totaal 3 2 42 2" xfId="32942"/>
    <cellStyle name="Totaal 3 2 42 2 2" xfId="32943"/>
    <cellStyle name="Totaal 3 2 42 2 3" xfId="32944"/>
    <cellStyle name="Totaal 3 2 42 2 3 2" xfId="32945"/>
    <cellStyle name="Totaal 3 2 42 2 4" xfId="32946"/>
    <cellStyle name="Totaal 3 2 42 2 5" xfId="32947"/>
    <cellStyle name="Totaal 3 2 42 2 6" xfId="32948"/>
    <cellStyle name="Totaal 3 2 42 3" xfId="32949"/>
    <cellStyle name="Totaal 3 2 42 4" xfId="32950"/>
    <cellStyle name="Totaal 3 2 42 4 2" xfId="32951"/>
    <cellStyle name="Totaal 3 2 42 5" xfId="32952"/>
    <cellStyle name="Totaal 3 2 42 6" xfId="32953"/>
    <cellStyle name="Totaal 3 2 42 7" xfId="32954"/>
    <cellStyle name="Totaal 3 2 43" xfId="32955"/>
    <cellStyle name="Totaal 3 2 43 2" xfId="32956"/>
    <cellStyle name="Totaal 3 2 43 2 2" xfId="32957"/>
    <cellStyle name="Totaal 3 2 43 2 3" xfId="32958"/>
    <cellStyle name="Totaal 3 2 43 2 3 2" xfId="32959"/>
    <cellStyle name="Totaal 3 2 43 2 4" xfId="32960"/>
    <cellStyle name="Totaal 3 2 43 2 5" xfId="32961"/>
    <cellStyle name="Totaal 3 2 43 2 6" xfId="32962"/>
    <cellStyle name="Totaal 3 2 43 3" xfId="32963"/>
    <cellStyle name="Totaal 3 2 43 4" xfId="32964"/>
    <cellStyle name="Totaal 3 2 43 4 2" xfId="32965"/>
    <cellStyle name="Totaal 3 2 43 5" xfId="32966"/>
    <cellStyle name="Totaal 3 2 43 6" xfId="32967"/>
    <cellStyle name="Totaal 3 2 43 7" xfId="32968"/>
    <cellStyle name="Totaal 3 2 44" xfId="32969"/>
    <cellStyle name="Totaal 3 2 44 2" xfId="32970"/>
    <cellStyle name="Totaal 3 2 44 2 2" xfId="32971"/>
    <cellStyle name="Totaal 3 2 44 2 3" xfId="32972"/>
    <cellStyle name="Totaal 3 2 44 2 3 2" xfId="32973"/>
    <cellStyle name="Totaal 3 2 44 2 4" xfId="32974"/>
    <cellStyle name="Totaal 3 2 44 2 5" xfId="32975"/>
    <cellStyle name="Totaal 3 2 44 2 6" xfId="32976"/>
    <cellStyle name="Totaal 3 2 44 3" xfId="32977"/>
    <cellStyle name="Totaal 3 2 44 4" xfId="32978"/>
    <cellStyle name="Totaal 3 2 44 4 2" xfId="32979"/>
    <cellStyle name="Totaal 3 2 44 5" xfId="32980"/>
    <cellStyle name="Totaal 3 2 44 6" xfId="32981"/>
    <cellStyle name="Totaal 3 2 44 7" xfId="32982"/>
    <cellStyle name="Totaal 3 2 45" xfId="32983"/>
    <cellStyle name="Totaal 3 2 45 2" xfId="32984"/>
    <cellStyle name="Totaal 3 2 45 2 2" xfId="32985"/>
    <cellStyle name="Totaal 3 2 45 2 3" xfId="32986"/>
    <cellStyle name="Totaal 3 2 45 2 3 2" xfId="32987"/>
    <cellStyle name="Totaal 3 2 45 2 4" xfId="32988"/>
    <cellStyle name="Totaal 3 2 45 2 5" xfId="32989"/>
    <cellStyle name="Totaal 3 2 45 2 6" xfId="32990"/>
    <cellStyle name="Totaal 3 2 45 3" xfId="32991"/>
    <cellStyle name="Totaal 3 2 45 4" xfId="32992"/>
    <cellStyle name="Totaal 3 2 45 4 2" xfId="32993"/>
    <cellStyle name="Totaal 3 2 45 5" xfId="32994"/>
    <cellStyle name="Totaal 3 2 45 6" xfId="32995"/>
    <cellStyle name="Totaal 3 2 45 7" xfId="32996"/>
    <cellStyle name="Totaal 3 2 46" xfId="32997"/>
    <cellStyle name="Totaal 3 2 46 2" xfId="32998"/>
    <cellStyle name="Totaal 3 2 46 2 2" xfId="32999"/>
    <cellStyle name="Totaal 3 2 46 2 3" xfId="33000"/>
    <cellStyle name="Totaal 3 2 46 2 3 2" xfId="33001"/>
    <cellStyle name="Totaal 3 2 46 2 4" xfId="33002"/>
    <cellStyle name="Totaal 3 2 46 2 5" xfId="33003"/>
    <cellStyle name="Totaal 3 2 46 2 6" xfId="33004"/>
    <cellStyle name="Totaal 3 2 46 3" xfId="33005"/>
    <cellStyle name="Totaal 3 2 46 4" xfId="33006"/>
    <cellStyle name="Totaal 3 2 46 4 2" xfId="33007"/>
    <cellStyle name="Totaal 3 2 46 5" xfId="33008"/>
    <cellStyle name="Totaal 3 2 46 6" xfId="33009"/>
    <cellStyle name="Totaal 3 2 46 7" xfId="33010"/>
    <cellStyle name="Totaal 3 2 47" xfId="33011"/>
    <cellStyle name="Totaal 3 2 47 2" xfId="33012"/>
    <cellStyle name="Totaal 3 2 47 2 2" xfId="33013"/>
    <cellStyle name="Totaal 3 2 47 2 3" xfId="33014"/>
    <cellStyle name="Totaal 3 2 47 2 3 2" xfId="33015"/>
    <cellStyle name="Totaal 3 2 47 2 4" xfId="33016"/>
    <cellStyle name="Totaal 3 2 47 2 5" xfId="33017"/>
    <cellStyle name="Totaal 3 2 47 2 6" xfId="33018"/>
    <cellStyle name="Totaal 3 2 47 3" xfId="33019"/>
    <cellStyle name="Totaal 3 2 47 4" xfId="33020"/>
    <cellStyle name="Totaal 3 2 47 4 2" xfId="33021"/>
    <cellStyle name="Totaal 3 2 47 5" xfId="33022"/>
    <cellStyle name="Totaal 3 2 47 6" xfId="33023"/>
    <cellStyle name="Totaal 3 2 47 7" xfId="33024"/>
    <cellStyle name="Totaal 3 2 48" xfId="33025"/>
    <cellStyle name="Totaal 3 2 48 2" xfId="33026"/>
    <cellStyle name="Totaal 3 2 48 2 2" xfId="33027"/>
    <cellStyle name="Totaal 3 2 48 2 3" xfId="33028"/>
    <cellStyle name="Totaal 3 2 48 2 3 2" xfId="33029"/>
    <cellStyle name="Totaal 3 2 48 2 4" xfId="33030"/>
    <cellStyle name="Totaal 3 2 48 2 5" xfId="33031"/>
    <cellStyle name="Totaal 3 2 48 2 6" xfId="33032"/>
    <cellStyle name="Totaal 3 2 48 3" xfId="33033"/>
    <cellStyle name="Totaal 3 2 48 4" xfId="33034"/>
    <cellStyle name="Totaal 3 2 48 4 2" xfId="33035"/>
    <cellStyle name="Totaal 3 2 48 5" xfId="33036"/>
    <cellStyle name="Totaal 3 2 48 6" xfId="33037"/>
    <cellStyle name="Totaal 3 2 48 7" xfId="33038"/>
    <cellStyle name="Totaal 3 2 49" xfId="33039"/>
    <cellStyle name="Totaal 3 2 49 2" xfId="33040"/>
    <cellStyle name="Totaal 3 2 49 2 2" xfId="33041"/>
    <cellStyle name="Totaal 3 2 49 2 3" xfId="33042"/>
    <cellStyle name="Totaal 3 2 49 2 3 2" xfId="33043"/>
    <cellStyle name="Totaal 3 2 49 2 4" xfId="33044"/>
    <cellStyle name="Totaal 3 2 49 2 5" xfId="33045"/>
    <cellStyle name="Totaal 3 2 49 2 6" xfId="33046"/>
    <cellStyle name="Totaal 3 2 49 3" xfId="33047"/>
    <cellStyle name="Totaal 3 2 49 4" xfId="33048"/>
    <cellStyle name="Totaal 3 2 49 4 2" xfId="33049"/>
    <cellStyle name="Totaal 3 2 49 5" xfId="33050"/>
    <cellStyle name="Totaal 3 2 49 6" xfId="33051"/>
    <cellStyle name="Totaal 3 2 49 7" xfId="33052"/>
    <cellStyle name="Totaal 3 2 5" xfId="33053"/>
    <cellStyle name="Totaal 3 2 5 2" xfId="33054"/>
    <cellStyle name="Totaal 3 2 5 2 2" xfId="33055"/>
    <cellStyle name="Totaal 3 2 5 2 3" xfId="33056"/>
    <cellStyle name="Totaal 3 2 5 2 3 2" xfId="33057"/>
    <cellStyle name="Totaal 3 2 5 2 4" xfId="33058"/>
    <cellStyle name="Totaal 3 2 5 2 5" xfId="33059"/>
    <cellStyle name="Totaal 3 2 5 2 6" xfId="33060"/>
    <cellStyle name="Totaal 3 2 5 3" xfId="33061"/>
    <cellStyle name="Totaal 3 2 5 4" xfId="33062"/>
    <cellStyle name="Totaal 3 2 5 4 2" xfId="33063"/>
    <cellStyle name="Totaal 3 2 5 5" xfId="33064"/>
    <cellStyle name="Totaal 3 2 5 6" xfId="33065"/>
    <cellStyle name="Totaal 3 2 5 7" xfId="33066"/>
    <cellStyle name="Totaal 3 2 50" xfId="33067"/>
    <cellStyle name="Totaal 3 2 50 2" xfId="33068"/>
    <cellStyle name="Totaal 3 2 50 2 2" xfId="33069"/>
    <cellStyle name="Totaal 3 2 50 2 3" xfId="33070"/>
    <cellStyle name="Totaal 3 2 50 2 3 2" xfId="33071"/>
    <cellStyle name="Totaal 3 2 50 2 4" xfId="33072"/>
    <cellStyle name="Totaal 3 2 50 2 5" xfId="33073"/>
    <cellStyle name="Totaal 3 2 50 2 6" xfId="33074"/>
    <cellStyle name="Totaal 3 2 50 3" xfId="33075"/>
    <cellStyle name="Totaal 3 2 50 4" xfId="33076"/>
    <cellStyle name="Totaal 3 2 50 4 2" xfId="33077"/>
    <cellStyle name="Totaal 3 2 50 5" xfId="33078"/>
    <cellStyle name="Totaal 3 2 50 6" xfId="33079"/>
    <cellStyle name="Totaal 3 2 50 7" xfId="33080"/>
    <cellStyle name="Totaal 3 2 51" xfId="33081"/>
    <cellStyle name="Totaal 3 2 51 2" xfId="33082"/>
    <cellStyle name="Totaal 3 2 51 2 2" xfId="33083"/>
    <cellStyle name="Totaal 3 2 51 2 3" xfId="33084"/>
    <cellStyle name="Totaal 3 2 51 2 3 2" xfId="33085"/>
    <cellStyle name="Totaal 3 2 51 2 4" xfId="33086"/>
    <cellStyle name="Totaal 3 2 51 2 5" xfId="33087"/>
    <cellStyle name="Totaal 3 2 51 2 6" xfId="33088"/>
    <cellStyle name="Totaal 3 2 51 3" xfId="33089"/>
    <cellStyle name="Totaal 3 2 51 4" xfId="33090"/>
    <cellStyle name="Totaal 3 2 51 4 2" xfId="33091"/>
    <cellStyle name="Totaal 3 2 51 5" xfId="33092"/>
    <cellStyle name="Totaal 3 2 51 6" xfId="33093"/>
    <cellStyle name="Totaal 3 2 51 7" xfId="33094"/>
    <cellStyle name="Totaal 3 2 52" xfId="33095"/>
    <cellStyle name="Totaal 3 2 52 2" xfId="33096"/>
    <cellStyle name="Totaal 3 2 52 2 2" xfId="33097"/>
    <cellStyle name="Totaal 3 2 52 2 3" xfId="33098"/>
    <cellStyle name="Totaal 3 2 52 2 3 2" xfId="33099"/>
    <cellStyle name="Totaal 3 2 52 2 4" xfId="33100"/>
    <cellStyle name="Totaal 3 2 52 2 5" xfId="33101"/>
    <cellStyle name="Totaal 3 2 52 2 6" xfId="33102"/>
    <cellStyle name="Totaal 3 2 52 3" xfId="33103"/>
    <cellStyle name="Totaal 3 2 52 4" xfId="33104"/>
    <cellStyle name="Totaal 3 2 52 4 2" xfId="33105"/>
    <cellStyle name="Totaal 3 2 52 5" xfId="33106"/>
    <cellStyle name="Totaal 3 2 52 6" xfId="33107"/>
    <cellStyle name="Totaal 3 2 52 7" xfId="33108"/>
    <cellStyle name="Totaal 3 2 53" xfId="33109"/>
    <cellStyle name="Totaal 3 2 53 2" xfId="33110"/>
    <cellStyle name="Totaal 3 2 53 2 2" xfId="33111"/>
    <cellStyle name="Totaal 3 2 53 2 3" xfId="33112"/>
    <cellStyle name="Totaal 3 2 53 2 3 2" xfId="33113"/>
    <cellStyle name="Totaal 3 2 53 2 4" xfId="33114"/>
    <cellStyle name="Totaal 3 2 53 2 5" xfId="33115"/>
    <cellStyle name="Totaal 3 2 53 2 6" xfId="33116"/>
    <cellStyle name="Totaal 3 2 53 3" xfId="33117"/>
    <cellStyle name="Totaal 3 2 53 4" xfId="33118"/>
    <cellStyle name="Totaal 3 2 53 4 2" xfId="33119"/>
    <cellStyle name="Totaal 3 2 53 5" xfId="33120"/>
    <cellStyle name="Totaal 3 2 53 6" xfId="33121"/>
    <cellStyle name="Totaal 3 2 53 7" xfId="33122"/>
    <cellStyle name="Totaal 3 2 54" xfId="33123"/>
    <cellStyle name="Totaal 3 2 54 2" xfId="33124"/>
    <cellStyle name="Totaal 3 2 54 2 2" xfId="33125"/>
    <cellStyle name="Totaal 3 2 54 2 3" xfId="33126"/>
    <cellStyle name="Totaal 3 2 54 2 3 2" xfId="33127"/>
    <cellStyle name="Totaal 3 2 54 2 4" xfId="33128"/>
    <cellStyle name="Totaal 3 2 54 2 5" xfId="33129"/>
    <cellStyle name="Totaal 3 2 54 2 6" xfId="33130"/>
    <cellStyle name="Totaal 3 2 54 3" xfId="33131"/>
    <cellStyle name="Totaal 3 2 54 4" xfId="33132"/>
    <cellStyle name="Totaal 3 2 54 4 2" xfId="33133"/>
    <cellStyle name="Totaal 3 2 54 5" xfId="33134"/>
    <cellStyle name="Totaal 3 2 54 6" xfId="33135"/>
    <cellStyle name="Totaal 3 2 54 7" xfId="33136"/>
    <cellStyle name="Totaal 3 2 55" xfId="33137"/>
    <cellStyle name="Totaal 3 2 55 2" xfId="33138"/>
    <cellStyle name="Totaal 3 2 55 2 2" xfId="33139"/>
    <cellStyle name="Totaal 3 2 55 2 3" xfId="33140"/>
    <cellStyle name="Totaal 3 2 55 2 3 2" xfId="33141"/>
    <cellStyle name="Totaal 3 2 55 2 4" xfId="33142"/>
    <cellStyle name="Totaal 3 2 55 2 5" xfId="33143"/>
    <cellStyle name="Totaal 3 2 55 2 6" xfId="33144"/>
    <cellStyle name="Totaal 3 2 55 3" xfId="33145"/>
    <cellStyle name="Totaal 3 2 55 4" xfId="33146"/>
    <cellStyle name="Totaal 3 2 55 4 2" xfId="33147"/>
    <cellStyle name="Totaal 3 2 55 5" xfId="33148"/>
    <cellStyle name="Totaal 3 2 55 6" xfId="33149"/>
    <cellStyle name="Totaal 3 2 55 7" xfId="33150"/>
    <cellStyle name="Totaal 3 2 56" xfId="33151"/>
    <cellStyle name="Totaal 3 2 56 2" xfId="33152"/>
    <cellStyle name="Totaal 3 2 56 2 2" xfId="33153"/>
    <cellStyle name="Totaal 3 2 56 2 3" xfId="33154"/>
    <cellStyle name="Totaal 3 2 56 2 3 2" xfId="33155"/>
    <cellStyle name="Totaal 3 2 56 2 4" xfId="33156"/>
    <cellStyle name="Totaal 3 2 56 2 5" xfId="33157"/>
    <cellStyle name="Totaal 3 2 56 2 6" xfId="33158"/>
    <cellStyle name="Totaal 3 2 56 3" xfId="33159"/>
    <cellStyle name="Totaal 3 2 56 4" xfId="33160"/>
    <cellStyle name="Totaal 3 2 56 4 2" xfId="33161"/>
    <cellStyle name="Totaal 3 2 56 5" xfId="33162"/>
    <cellStyle name="Totaal 3 2 56 6" xfId="33163"/>
    <cellStyle name="Totaal 3 2 56 7" xfId="33164"/>
    <cellStyle name="Totaal 3 2 57" xfId="33165"/>
    <cellStyle name="Totaal 3 2 57 2" xfId="33166"/>
    <cellStyle name="Totaal 3 2 57 2 2" xfId="33167"/>
    <cellStyle name="Totaal 3 2 57 2 3" xfId="33168"/>
    <cellStyle name="Totaal 3 2 57 2 3 2" xfId="33169"/>
    <cellStyle name="Totaal 3 2 57 2 4" xfId="33170"/>
    <cellStyle name="Totaal 3 2 57 2 5" xfId="33171"/>
    <cellStyle name="Totaal 3 2 57 2 6" xfId="33172"/>
    <cellStyle name="Totaal 3 2 57 3" xfId="33173"/>
    <cellStyle name="Totaal 3 2 57 4" xfId="33174"/>
    <cellStyle name="Totaal 3 2 57 4 2" xfId="33175"/>
    <cellStyle name="Totaal 3 2 57 5" xfId="33176"/>
    <cellStyle name="Totaal 3 2 57 6" xfId="33177"/>
    <cellStyle name="Totaal 3 2 57 7" xfId="33178"/>
    <cellStyle name="Totaal 3 2 58" xfId="33179"/>
    <cellStyle name="Totaal 3 2 58 2" xfId="33180"/>
    <cellStyle name="Totaal 3 2 58 2 2" xfId="33181"/>
    <cellStyle name="Totaal 3 2 58 2 3" xfId="33182"/>
    <cellStyle name="Totaal 3 2 58 2 3 2" xfId="33183"/>
    <cellStyle name="Totaal 3 2 58 2 4" xfId="33184"/>
    <cellStyle name="Totaal 3 2 58 2 5" xfId="33185"/>
    <cellStyle name="Totaal 3 2 58 2 6" xfId="33186"/>
    <cellStyle name="Totaal 3 2 58 3" xfId="33187"/>
    <cellStyle name="Totaal 3 2 58 4" xfId="33188"/>
    <cellStyle name="Totaal 3 2 58 4 2" xfId="33189"/>
    <cellStyle name="Totaal 3 2 58 5" xfId="33190"/>
    <cellStyle name="Totaal 3 2 58 6" xfId="33191"/>
    <cellStyle name="Totaal 3 2 58 7" xfId="33192"/>
    <cellStyle name="Totaal 3 2 59" xfId="33193"/>
    <cellStyle name="Totaal 3 2 59 2" xfId="33194"/>
    <cellStyle name="Totaal 3 2 59 2 2" xfId="33195"/>
    <cellStyle name="Totaal 3 2 59 2 3" xfId="33196"/>
    <cellStyle name="Totaal 3 2 59 2 3 2" xfId="33197"/>
    <cellStyle name="Totaal 3 2 59 2 4" xfId="33198"/>
    <cellStyle name="Totaal 3 2 59 2 5" xfId="33199"/>
    <cellStyle name="Totaal 3 2 59 2 6" xfId="33200"/>
    <cellStyle name="Totaal 3 2 59 3" xfId="33201"/>
    <cellStyle name="Totaal 3 2 59 4" xfId="33202"/>
    <cellStyle name="Totaal 3 2 59 4 2" xfId="33203"/>
    <cellStyle name="Totaal 3 2 59 5" xfId="33204"/>
    <cellStyle name="Totaal 3 2 59 6" xfId="33205"/>
    <cellStyle name="Totaal 3 2 59 7" xfId="33206"/>
    <cellStyle name="Totaal 3 2 6" xfId="33207"/>
    <cellStyle name="Totaal 3 2 6 2" xfId="33208"/>
    <cellStyle name="Totaal 3 2 6 2 2" xfId="33209"/>
    <cellStyle name="Totaal 3 2 6 2 3" xfId="33210"/>
    <cellStyle name="Totaal 3 2 6 2 3 2" xfId="33211"/>
    <cellStyle name="Totaal 3 2 6 2 4" xfId="33212"/>
    <cellStyle name="Totaal 3 2 6 2 5" xfId="33213"/>
    <cellStyle name="Totaal 3 2 6 2 6" xfId="33214"/>
    <cellStyle name="Totaal 3 2 6 3" xfId="33215"/>
    <cellStyle name="Totaal 3 2 6 4" xfId="33216"/>
    <cellStyle name="Totaal 3 2 6 4 2" xfId="33217"/>
    <cellStyle name="Totaal 3 2 6 5" xfId="33218"/>
    <cellStyle name="Totaal 3 2 6 6" xfId="33219"/>
    <cellStyle name="Totaal 3 2 6 7" xfId="33220"/>
    <cellStyle name="Totaal 3 2 60" xfId="33221"/>
    <cellStyle name="Totaal 3 2 60 2" xfId="33222"/>
    <cellStyle name="Totaal 3 2 60 2 2" xfId="33223"/>
    <cellStyle name="Totaal 3 2 60 2 3" xfId="33224"/>
    <cellStyle name="Totaal 3 2 60 2 3 2" xfId="33225"/>
    <cellStyle name="Totaal 3 2 60 2 4" xfId="33226"/>
    <cellStyle name="Totaal 3 2 60 2 5" xfId="33227"/>
    <cellStyle name="Totaal 3 2 60 2 6" xfId="33228"/>
    <cellStyle name="Totaal 3 2 60 3" xfId="33229"/>
    <cellStyle name="Totaal 3 2 60 4" xfId="33230"/>
    <cellStyle name="Totaal 3 2 60 4 2" xfId="33231"/>
    <cellStyle name="Totaal 3 2 60 5" xfId="33232"/>
    <cellStyle name="Totaal 3 2 60 6" xfId="33233"/>
    <cellStyle name="Totaal 3 2 60 7" xfId="33234"/>
    <cellStyle name="Totaal 3 2 61" xfId="33235"/>
    <cellStyle name="Totaal 3 2 61 2" xfId="33236"/>
    <cellStyle name="Totaal 3 2 61 2 2" xfId="33237"/>
    <cellStyle name="Totaal 3 2 61 2 3" xfId="33238"/>
    <cellStyle name="Totaal 3 2 61 2 3 2" xfId="33239"/>
    <cellStyle name="Totaal 3 2 61 2 4" xfId="33240"/>
    <cellStyle name="Totaal 3 2 61 2 5" xfId="33241"/>
    <cellStyle name="Totaal 3 2 61 2 6" xfId="33242"/>
    <cellStyle name="Totaal 3 2 61 3" xfId="33243"/>
    <cellStyle name="Totaal 3 2 61 4" xfId="33244"/>
    <cellStyle name="Totaal 3 2 61 4 2" xfId="33245"/>
    <cellStyle name="Totaal 3 2 61 5" xfId="33246"/>
    <cellStyle name="Totaal 3 2 61 6" xfId="33247"/>
    <cellStyle name="Totaal 3 2 61 7" xfId="33248"/>
    <cellStyle name="Totaal 3 2 62" xfId="33249"/>
    <cellStyle name="Totaal 3 2 62 2" xfId="33250"/>
    <cellStyle name="Totaal 3 2 62 2 2" xfId="33251"/>
    <cellStyle name="Totaal 3 2 62 2 3" xfId="33252"/>
    <cellStyle name="Totaal 3 2 62 2 3 2" xfId="33253"/>
    <cellStyle name="Totaal 3 2 62 2 4" xfId="33254"/>
    <cellStyle name="Totaal 3 2 62 2 5" xfId="33255"/>
    <cellStyle name="Totaal 3 2 62 2 6" xfId="33256"/>
    <cellStyle name="Totaal 3 2 62 3" xfId="33257"/>
    <cellStyle name="Totaal 3 2 62 4" xfId="33258"/>
    <cellStyle name="Totaal 3 2 62 4 2" xfId="33259"/>
    <cellStyle name="Totaal 3 2 62 5" xfId="33260"/>
    <cellStyle name="Totaal 3 2 62 6" xfId="33261"/>
    <cellStyle name="Totaal 3 2 62 7" xfId="33262"/>
    <cellStyle name="Totaal 3 2 63" xfId="33263"/>
    <cellStyle name="Totaal 3 2 63 2" xfId="33264"/>
    <cellStyle name="Totaal 3 2 63 2 2" xfId="33265"/>
    <cellStyle name="Totaal 3 2 63 2 3" xfId="33266"/>
    <cellStyle name="Totaal 3 2 63 2 3 2" xfId="33267"/>
    <cellStyle name="Totaal 3 2 63 2 4" xfId="33268"/>
    <cellStyle name="Totaal 3 2 63 2 5" xfId="33269"/>
    <cellStyle name="Totaal 3 2 63 2 6" xfId="33270"/>
    <cellStyle name="Totaal 3 2 63 3" xfId="33271"/>
    <cellStyle name="Totaal 3 2 63 4" xfId="33272"/>
    <cellStyle name="Totaal 3 2 63 4 2" xfId="33273"/>
    <cellStyle name="Totaal 3 2 63 5" xfId="33274"/>
    <cellStyle name="Totaal 3 2 63 6" xfId="33275"/>
    <cellStyle name="Totaal 3 2 63 7" xfId="33276"/>
    <cellStyle name="Totaal 3 2 64" xfId="33277"/>
    <cellStyle name="Totaal 3 2 64 2" xfId="33278"/>
    <cellStyle name="Totaal 3 2 64 2 2" xfId="33279"/>
    <cellStyle name="Totaal 3 2 64 2 3" xfId="33280"/>
    <cellStyle name="Totaal 3 2 64 2 3 2" xfId="33281"/>
    <cellStyle name="Totaal 3 2 64 2 4" xfId="33282"/>
    <cellStyle name="Totaal 3 2 64 2 5" xfId="33283"/>
    <cellStyle name="Totaal 3 2 64 2 6" xfId="33284"/>
    <cellStyle name="Totaal 3 2 64 3" xfId="33285"/>
    <cellStyle name="Totaal 3 2 64 4" xfId="33286"/>
    <cellStyle name="Totaal 3 2 64 4 2" xfId="33287"/>
    <cellStyle name="Totaal 3 2 64 5" xfId="33288"/>
    <cellStyle name="Totaal 3 2 64 6" xfId="33289"/>
    <cellStyle name="Totaal 3 2 64 7" xfId="33290"/>
    <cellStyle name="Totaal 3 2 65" xfId="33291"/>
    <cellStyle name="Totaal 3 2 65 2" xfId="33292"/>
    <cellStyle name="Totaal 3 2 65 2 2" xfId="33293"/>
    <cellStyle name="Totaal 3 2 65 2 3" xfId="33294"/>
    <cellStyle name="Totaal 3 2 65 2 3 2" xfId="33295"/>
    <cellStyle name="Totaal 3 2 65 2 4" xfId="33296"/>
    <cellStyle name="Totaal 3 2 65 2 5" xfId="33297"/>
    <cellStyle name="Totaal 3 2 65 2 6" xfId="33298"/>
    <cellStyle name="Totaal 3 2 65 3" xfId="33299"/>
    <cellStyle name="Totaal 3 2 65 4" xfId="33300"/>
    <cellStyle name="Totaal 3 2 65 4 2" xfId="33301"/>
    <cellStyle name="Totaal 3 2 65 5" xfId="33302"/>
    <cellStyle name="Totaal 3 2 65 6" xfId="33303"/>
    <cellStyle name="Totaal 3 2 65 7" xfId="33304"/>
    <cellStyle name="Totaal 3 2 66" xfId="33305"/>
    <cellStyle name="Totaal 3 2 66 2" xfId="33306"/>
    <cellStyle name="Totaal 3 2 66 2 2" xfId="33307"/>
    <cellStyle name="Totaal 3 2 66 2 3" xfId="33308"/>
    <cellStyle name="Totaal 3 2 66 2 3 2" xfId="33309"/>
    <cellStyle name="Totaal 3 2 66 2 4" xfId="33310"/>
    <cellStyle name="Totaal 3 2 66 2 5" xfId="33311"/>
    <cellStyle name="Totaal 3 2 66 2 6" xfId="33312"/>
    <cellStyle name="Totaal 3 2 66 3" xfId="33313"/>
    <cellStyle name="Totaal 3 2 66 4" xfId="33314"/>
    <cellStyle name="Totaal 3 2 66 4 2" xfId="33315"/>
    <cellStyle name="Totaal 3 2 66 5" xfId="33316"/>
    <cellStyle name="Totaal 3 2 66 6" xfId="33317"/>
    <cellStyle name="Totaal 3 2 66 7" xfId="33318"/>
    <cellStyle name="Totaal 3 2 67" xfId="33319"/>
    <cellStyle name="Totaal 3 2 67 2" xfId="33320"/>
    <cellStyle name="Totaal 3 2 67 2 2" xfId="33321"/>
    <cellStyle name="Totaal 3 2 67 2 3" xfId="33322"/>
    <cellStyle name="Totaal 3 2 67 2 3 2" xfId="33323"/>
    <cellStyle name="Totaal 3 2 67 2 4" xfId="33324"/>
    <cellStyle name="Totaal 3 2 67 2 5" xfId="33325"/>
    <cellStyle name="Totaal 3 2 67 2 6" xfId="33326"/>
    <cellStyle name="Totaal 3 2 67 3" xfId="33327"/>
    <cellStyle name="Totaal 3 2 67 4" xfId="33328"/>
    <cellStyle name="Totaal 3 2 67 4 2" xfId="33329"/>
    <cellStyle name="Totaal 3 2 67 5" xfId="33330"/>
    <cellStyle name="Totaal 3 2 67 6" xfId="33331"/>
    <cellStyle name="Totaal 3 2 67 7" xfId="33332"/>
    <cellStyle name="Totaal 3 2 68" xfId="33333"/>
    <cellStyle name="Totaal 3 2 68 2" xfId="33334"/>
    <cellStyle name="Totaal 3 2 68 2 2" xfId="33335"/>
    <cellStyle name="Totaal 3 2 68 2 3" xfId="33336"/>
    <cellStyle name="Totaal 3 2 68 2 3 2" xfId="33337"/>
    <cellStyle name="Totaal 3 2 68 2 4" xfId="33338"/>
    <cellStyle name="Totaal 3 2 68 2 5" xfId="33339"/>
    <cellStyle name="Totaal 3 2 68 2 6" xfId="33340"/>
    <cellStyle name="Totaal 3 2 68 3" xfId="33341"/>
    <cellStyle name="Totaal 3 2 68 4" xfId="33342"/>
    <cellStyle name="Totaal 3 2 68 4 2" xfId="33343"/>
    <cellStyle name="Totaal 3 2 68 5" xfId="33344"/>
    <cellStyle name="Totaal 3 2 68 6" xfId="33345"/>
    <cellStyle name="Totaal 3 2 68 7" xfId="33346"/>
    <cellStyle name="Totaal 3 2 69" xfId="33347"/>
    <cellStyle name="Totaal 3 2 69 2" xfId="33348"/>
    <cellStyle name="Totaal 3 2 69 2 2" xfId="33349"/>
    <cellStyle name="Totaal 3 2 69 2 3" xfId="33350"/>
    <cellStyle name="Totaal 3 2 69 2 3 2" xfId="33351"/>
    <cellStyle name="Totaal 3 2 69 2 4" xfId="33352"/>
    <cellStyle name="Totaal 3 2 69 2 5" xfId="33353"/>
    <cellStyle name="Totaal 3 2 69 2 6" xfId="33354"/>
    <cellStyle name="Totaal 3 2 69 3" xfId="33355"/>
    <cellStyle name="Totaal 3 2 69 4" xfId="33356"/>
    <cellStyle name="Totaal 3 2 69 4 2" xfId="33357"/>
    <cellStyle name="Totaal 3 2 69 5" xfId="33358"/>
    <cellStyle name="Totaal 3 2 69 6" xfId="33359"/>
    <cellStyle name="Totaal 3 2 69 7" xfId="33360"/>
    <cellStyle name="Totaal 3 2 7" xfId="33361"/>
    <cellStyle name="Totaal 3 2 7 2" xfId="33362"/>
    <cellStyle name="Totaal 3 2 7 2 2" xfId="33363"/>
    <cellStyle name="Totaal 3 2 7 2 3" xfId="33364"/>
    <cellStyle name="Totaal 3 2 7 2 3 2" xfId="33365"/>
    <cellStyle name="Totaal 3 2 7 2 4" xfId="33366"/>
    <cellStyle name="Totaal 3 2 7 2 5" xfId="33367"/>
    <cellStyle name="Totaal 3 2 7 2 6" xfId="33368"/>
    <cellStyle name="Totaal 3 2 7 3" xfId="33369"/>
    <cellStyle name="Totaal 3 2 7 4" xfId="33370"/>
    <cellStyle name="Totaal 3 2 7 4 2" xfId="33371"/>
    <cellStyle name="Totaal 3 2 7 5" xfId="33372"/>
    <cellStyle name="Totaal 3 2 7 6" xfId="33373"/>
    <cellStyle name="Totaal 3 2 7 7" xfId="33374"/>
    <cellStyle name="Totaal 3 2 70" xfId="33375"/>
    <cellStyle name="Totaal 3 2 70 2" xfId="33376"/>
    <cellStyle name="Totaal 3 2 70 2 2" xfId="33377"/>
    <cellStyle name="Totaal 3 2 70 2 3" xfId="33378"/>
    <cellStyle name="Totaal 3 2 70 2 3 2" xfId="33379"/>
    <cellStyle name="Totaal 3 2 70 2 4" xfId="33380"/>
    <cellStyle name="Totaal 3 2 70 2 5" xfId="33381"/>
    <cellStyle name="Totaal 3 2 70 2 6" xfId="33382"/>
    <cellStyle name="Totaal 3 2 70 3" xfId="33383"/>
    <cellStyle name="Totaal 3 2 70 4" xfId="33384"/>
    <cellStyle name="Totaal 3 2 70 4 2" xfId="33385"/>
    <cellStyle name="Totaal 3 2 70 5" xfId="33386"/>
    <cellStyle name="Totaal 3 2 70 6" xfId="33387"/>
    <cellStyle name="Totaal 3 2 70 7" xfId="33388"/>
    <cellStyle name="Totaal 3 2 71" xfId="33389"/>
    <cellStyle name="Totaal 3 2 71 2" xfId="33390"/>
    <cellStyle name="Totaal 3 2 71 2 2" xfId="33391"/>
    <cellStyle name="Totaal 3 2 71 2 3" xfId="33392"/>
    <cellStyle name="Totaal 3 2 71 2 3 2" xfId="33393"/>
    <cellStyle name="Totaal 3 2 71 2 4" xfId="33394"/>
    <cellStyle name="Totaal 3 2 71 2 5" xfId="33395"/>
    <cellStyle name="Totaal 3 2 71 2 6" xfId="33396"/>
    <cellStyle name="Totaal 3 2 71 3" xfId="33397"/>
    <cellStyle name="Totaal 3 2 71 4" xfId="33398"/>
    <cellStyle name="Totaal 3 2 71 4 2" xfId="33399"/>
    <cellStyle name="Totaal 3 2 71 5" xfId="33400"/>
    <cellStyle name="Totaal 3 2 71 6" xfId="33401"/>
    <cellStyle name="Totaal 3 2 71 7" xfId="33402"/>
    <cellStyle name="Totaal 3 2 72" xfId="33403"/>
    <cellStyle name="Totaal 3 2 72 2" xfId="33404"/>
    <cellStyle name="Totaal 3 2 72 2 2" xfId="33405"/>
    <cellStyle name="Totaal 3 2 72 2 3" xfId="33406"/>
    <cellStyle name="Totaal 3 2 72 2 3 2" xfId="33407"/>
    <cellStyle name="Totaal 3 2 72 2 4" xfId="33408"/>
    <cellStyle name="Totaal 3 2 72 2 5" xfId="33409"/>
    <cellStyle name="Totaal 3 2 72 2 6" xfId="33410"/>
    <cellStyle name="Totaal 3 2 72 3" xfId="33411"/>
    <cellStyle name="Totaal 3 2 72 4" xfId="33412"/>
    <cellStyle name="Totaal 3 2 72 4 2" xfId="33413"/>
    <cellStyle name="Totaal 3 2 72 5" xfId="33414"/>
    <cellStyle name="Totaal 3 2 72 6" xfId="33415"/>
    <cellStyle name="Totaal 3 2 72 7" xfId="33416"/>
    <cellStyle name="Totaal 3 2 73" xfId="33417"/>
    <cellStyle name="Totaal 3 2 73 2" xfId="33418"/>
    <cellStyle name="Totaal 3 2 73 2 2" xfId="33419"/>
    <cellStyle name="Totaal 3 2 73 2 3" xfId="33420"/>
    <cellStyle name="Totaal 3 2 73 2 3 2" xfId="33421"/>
    <cellStyle name="Totaal 3 2 73 2 4" xfId="33422"/>
    <cellStyle name="Totaal 3 2 73 2 5" xfId="33423"/>
    <cellStyle name="Totaal 3 2 73 2 6" xfId="33424"/>
    <cellStyle name="Totaal 3 2 73 3" xfId="33425"/>
    <cellStyle name="Totaal 3 2 73 4" xfId="33426"/>
    <cellStyle name="Totaal 3 2 73 4 2" xfId="33427"/>
    <cellStyle name="Totaal 3 2 73 5" xfId="33428"/>
    <cellStyle name="Totaal 3 2 73 6" xfId="33429"/>
    <cellStyle name="Totaal 3 2 73 7" xfId="33430"/>
    <cellStyle name="Totaal 3 2 74" xfId="33431"/>
    <cellStyle name="Totaal 3 2 74 2" xfId="33432"/>
    <cellStyle name="Totaal 3 2 74 2 2" xfId="33433"/>
    <cellStyle name="Totaal 3 2 74 2 3" xfId="33434"/>
    <cellStyle name="Totaal 3 2 74 2 3 2" xfId="33435"/>
    <cellStyle name="Totaal 3 2 74 2 4" xfId="33436"/>
    <cellStyle name="Totaal 3 2 74 2 5" xfId="33437"/>
    <cellStyle name="Totaal 3 2 74 2 6" xfId="33438"/>
    <cellStyle name="Totaal 3 2 74 3" xfId="33439"/>
    <cellStyle name="Totaal 3 2 74 4" xfId="33440"/>
    <cellStyle name="Totaal 3 2 74 4 2" xfId="33441"/>
    <cellStyle name="Totaal 3 2 74 5" xfId="33442"/>
    <cellStyle name="Totaal 3 2 74 6" xfId="33443"/>
    <cellStyle name="Totaal 3 2 74 7" xfId="33444"/>
    <cellStyle name="Totaal 3 2 75" xfId="33445"/>
    <cellStyle name="Totaal 3 2 75 2" xfId="33446"/>
    <cellStyle name="Totaal 3 2 75 2 2" xfId="33447"/>
    <cellStyle name="Totaal 3 2 75 2 3" xfId="33448"/>
    <cellStyle name="Totaal 3 2 75 2 3 2" xfId="33449"/>
    <cellStyle name="Totaal 3 2 75 2 4" xfId="33450"/>
    <cellStyle name="Totaal 3 2 75 2 5" xfId="33451"/>
    <cellStyle name="Totaal 3 2 75 2 6" xfId="33452"/>
    <cellStyle name="Totaal 3 2 75 3" xfId="33453"/>
    <cellStyle name="Totaal 3 2 75 4" xfId="33454"/>
    <cellStyle name="Totaal 3 2 75 4 2" xfId="33455"/>
    <cellStyle name="Totaal 3 2 75 5" xfId="33456"/>
    <cellStyle name="Totaal 3 2 75 6" xfId="33457"/>
    <cellStyle name="Totaal 3 2 75 7" xfId="33458"/>
    <cellStyle name="Totaal 3 2 76" xfId="33459"/>
    <cellStyle name="Totaal 3 2 76 2" xfId="33460"/>
    <cellStyle name="Totaal 3 2 76 2 2" xfId="33461"/>
    <cellStyle name="Totaal 3 2 76 2 3" xfId="33462"/>
    <cellStyle name="Totaal 3 2 76 2 3 2" xfId="33463"/>
    <cellStyle name="Totaal 3 2 76 2 4" xfId="33464"/>
    <cellStyle name="Totaal 3 2 76 2 5" xfId="33465"/>
    <cellStyle name="Totaal 3 2 76 2 6" xfId="33466"/>
    <cellStyle name="Totaal 3 2 76 3" xfId="33467"/>
    <cellStyle name="Totaal 3 2 76 4" xfId="33468"/>
    <cellStyle name="Totaal 3 2 76 4 2" xfId="33469"/>
    <cellStyle name="Totaal 3 2 76 5" xfId="33470"/>
    <cellStyle name="Totaal 3 2 76 6" xfId="33471"/>
    <cellStyle name="Totaal 3 2 76 7" xfId="33472"/>
    <cellStyle name="Totaal 3 2 77" xfId="33473"/>
    <cellStyle name="Totaal 3 2 77 2" xfId="33474"/>
    <cellStyle name="Totaal 3 2 77 2 2" xfId="33475"/>
    <cellStyle name="Totaal 3 2 77 2 3" xfId="33476"/>
    <cellStyle name="Totaal 3 2 77 2 3 2" xfId="33477"/>
    <cellStyle name="Totaal 3 2 77 2 4" xfId="33478"/>
    <cellStyle name="Totaal 3 2 77 2 5" xfId="33479"/>
    <cellStyle name="Totaal 3 2 77 2 6" xfId="33480"/>
    <cellStyle name="Totaal 3 2 77 3" xfId="33481"/>
    <cellStyle name="Totaal 3 2 77 4" xfId="33482"/>
    <cellStyle name="Totaal 3 2 77 4 2" xfId="33483"/>
    <cellStyle name="Totaal 3 2 77 5" xfId="33484"/>
    <cellStyle name="Totaal 3 2 77 6" xfId="33485"/>
    <cellStyle name="Totaal 3 2 77 7" xfId="33486"/>
    <cellStyle name="Totaal 3 2 78" xfId="33487"/>
    <cellStyle name="Totaal 3 2 78 2" xfId="33488"/>
    <cellStyle name="Totaal 3 2 78 2 2" xfId="33489"/>
    <cellStyle name="Totaal 3 2 78 2 3" xfId="33490"/>
    <cellStyle name="Totaal 3 2 78 2 3 2" xfId="33491"/>
    <cellStyle name="Totaal 3 2 78 2 4" xfId="33492"/>
    <cellStyle name="Totaal 3 2 78 2 5" xfId="33493"/>
    <cellStyle name="Totaal 3 2 78 2 6" xfId="33494"/>
    <cellStyle name="Totaal 3 2 78 3" xfId="33495"/>
    <cellStyle name="Totaal 3 2 78 4" xfId="33496"/>
    <cellStyle name="Totaal 3 2 78 4 2" xfId="33497"/>
    <cellStyle name="Totaal 3 2 78 5" xfId="33498"/>
    <cellStyle name="Totaal 3 2 78 6" xfId="33499"/>
    <cellStyle name="Totaal 3 2 78 7" xfId="33500"/>
    <cellStyle name="Totaal 3 2 79" xfId="33501"/>
    <cellStyle name="Totaal 3 2 79 2" xfId="33502"/>
    <cellStyle name="Totaal 3 2 79 2 2" xfId="33503"/>
    <cellStyle name="Totaal 3 2 79 2 3" xfId="33504"/>
    <cellStyle name="Totaal 3 2 79 2 3 2" xfId="33505"/>
    <cellStyle name="Totaal 3 2 79 2 4" xfId="33506"/>
    <cellStyle name="Totaal 3 2 79 2 5" xfId="33507"/>
    <cellStyle name="Totaal 3 2 79 2 6" xfId="33508"/>
    <cellStyle name="Totaal 3 2 79 3" xfId="33509"/>
    <cellStyle name="Totaal 3 2 79 4" xfId="33510"/>
    <cellStyle name="Totaal 3 2 79 4 2" xfId="33511"/>
    <cellStyle name="Totaal 3 2 79 5" xfId="33512"/>
    <cellStyle name="Totaal 3 2 79 6" xfId="33513"/>
    <cellStyle name="Totaal 3 2 79 7" xfId="33514"/>
    <cellStyle name="Totaal 3 2 8" xfId="33515"/>
    <cellStyle name="Totaal 3 2 8 2" xfId="33516"/>
    <cellStyle name="Totaal 3 2 8 2 2" xfId="33517"/>
    <cellStyle name="Totaal 3 2 8 2 3" xfId="33518"/>
    <cellStyle name="Totaal 3 2 8 2 3 2" xfId="33519"/>
    <cellStyle name="Totaal 3 2 8 2 4" xfId="33520"/>
    <cellStyle name="Totaal 3 2 8 2 5" xfId="33521"/>
    <cellStyle name="Totaal 3 2 8 2 6" xfId="33522"/>
    <cellStyle name="Totaal 3 2 8 3" xfId="33523"/>
    <cellStyle name="Totaal 3 2 8 4" xfId="33524"/>
    <cellStyle name="Totaal 3 2 8 4 2" xfId="33525"/>
    <cellStyle name="Totaal 3 2 8 5" xfId="33526"/>
    <cellStyle name="Totaal 3 2 8 6" xfId="33527"/>
    <cellStyle name="Totaal 3 2 8 7" xfId="33528"/>
    <cellStyle name="Totaal 3 2 80" xfId="33529"/>
    <cellStyle name="Totaal 3 2 80 2" xfId="33530"/>
    <cellStyle name="Totaal 3 2 80 2 2" xfId="33531"/>
    <cellStyle name="Totaal 3 2 80 2 3" xfId="33532"/>
    <cellStyle name="Totaal 3 2 80 2 3 2" xfId="33533"/>
    <cellStyle name="Totaal 3 2 80 2 4" xfId="33534"/>
    <cellStyle name="Totaal 3 2 80 2 5" xfId="33535"/>
    <cellStyle name="Totaal 3 2 80 2 6" xfId="33536"/>
    <cellStyle name="Totaal 3 2 80 3" xfId="33537"/>
    <cellStyle name="Totaal 3 2 80 4" xfId="33538"/>
    <cellStyle name="Totaal 3 2 80 4 2" xfId="33539"/>
    <cellStyle name="Totaal 3 2 80 5" xfId="33540"/>
    <cellStyle name="Totaal 3 2 80 6" xfId="33541"/>
    <cellStyle name="Totaal 3 2 80 7" xfId="33542"/>
    <cellStyle name="Totaal 3 2 81" xfId="33543"/>
    <cellStyle name="Totaal 3 2 81 2" xfId="33544"/>
    <cellStyle name="Totaal 3 2 81 2 2" xfId="33545"/>
    <cellStyle name="Totaal 3 2 81 2 3" xfId="33546"/>
    <cellStyle name="Totaal 3 2 81 2 3 2" xfId="33547"/>
    <cellStyle name="Totaal 3 2 81 2 4" xfId="33548"/>
    <cellStyle name="Totaal 3 2 81 2 5" xfId="33549"/>
    <cellStyle name="Totaal 3 2 81 2 6" xfId="33550"/>
    <cellStyle name="Totaal 3 2 81 3" xfId="33551"/>
    <cellStyle name="Totaal 3 2 81 4" xfId="33552"/>
    <cellStyle name="Totaal 3 2 81 4 2" xfId="33553"/>
    <cellStyle name="Totaal 3 2 81 5" xfId="33554"/>
    <cellStyle name="Totaal 3 2 81 6" xfId="33555"/>
    <cellStyle name="Totaal 3 2 81 7" xfId="33556"/>
    <cellStyle name="Totaal 3 2 82" xfId="33557"/>
    <cellStyle name="Totaal 3 2 82 2" xfId="33558"/>
    <cellStyle name="Totaal 3 2 82 3" xfId="33559"/>
    <cellStyle name="Totaal 3 2 82 3 2" xfId="33560"/>
    <cellStyle name="Totaal 3 2 82 4" xfId="33561"/>
    <cellStyle name="Totaal 3 2 82 5" xfId="33562"/>
    <cellStyle name="Totaal 3 2 82 6" xfId="33563"/>
    <cellStyle name="Totaal 3 2 83" xfId="33564"/>
    <cellStyle name="Totaal 3 2 84" xfId="33565"/>
    <cellStyle name="Totaal 3 2 84 2" xfId="33566"/>
    <cellStyle name="Totaal 3 2 85" xfId="33567"/>
    <cellStyle name="Totaal 3 2 86" xfId="33568"/>
    <cellStyle name="Totaal 3 2 87" xfId="33569"/>
    <cellStyle name="Totaal 3 2 9" xfId="33570"/>
    <cellStyle name="Totaal 3 2 9 2" xfId="33571"/>
    <cellStyle name="Totaal 3 2 9 2 2" xfId="33572"/>
    <cellStyle name="Totaal 3 2 9 2 3" xfId="33573"/>
    <cellStyle name="Totaal 3 2 9 2 3 2" xfId="33574"/>
    <cellStyle name="Totaal 3 2 9 2 4" xfId="33575"/>
    <cellStyle name="Totaal 3 2 9 2 5" xfId="33576"/>
    <cellStyle name="Totaal 3 2 9 2 6" xfId="33577"/>
    <cellStyle name="Totaal 3 2 9 3" xfId="33578"/>
    <cellStyle name="Totaal 3 2 9 4" xfId="33579"/>
    <cellStyle name="Totaal 3 2 9 4 2" xfId="33580"/>
    <cellStyle name="Totaal 3 2 9 5" xfId="33581"/>
    <cellStyle name="Totaal 3 2 9 6" xfId="33582"/>
    <cellStyle name="Totaal 3 2 9 7" xfId="33583"/>
    <cellStyle name="Totaal 3 20" xfId="33584"/>
    <cellStyle name="Totaal 3 20 2" xfId="33585"/>
    <cellStyle name="Totaal 3 20 2 2" xfId="33586"/>
    <cellStyle name="Totaal 3 20 2 3" xfId="33587"/>
    <cellStyle name="Totaal 3 20 2 3 2" xfId="33588"/>
    <cellStyle name="Totaal 3 20 2 4" xfId="33589"/>
    <cellStyle name="Totaal 3 20 2 5" xfId="33590"/>
    <cellStyle name="Totaal 3 20 2 6" xfId="33591"/>
    <cellStyle name="Totaal 3 20 3" xfId="33592"/>
    <cellStyle name="Totaal 3 20 4" xfId="33593"/>
    <cellStyle name="Totaal 3 20 4 2" xfId="33594"/>
    <cellStyle name="Totaal 3 20 5" xfId="33595"/>
    <cellStyle name="Totaal 3 20 6" xfId="33596"/>
    <cellStyle name="Totaal 3 20 7" xfId="33597"/>
    <cellStyle name="Totaal 3 21" xfId="33598"/>
    <cellStyle name="Totaal 3 21 2" xfId="33599"/>
    <cellStyle name="Totaal 3 21 2 2" xfId="33600"/>
    <cellStyle name="Totaal 3 21 2 3" xfId="33601"/>
    <cellStyle name="Totaal 3 21 2 3 2" xfId="33602"/>
    <cellStyle name="Totaal 3 21 2 4" xfId="33603"/>
    <cellStyle name="Totaal 3 21 2 5" xfId="33604"/>
    <cellStyle name="Totaal 3 21 2 6" xfId="33605"/>
    <cellStyle name="Totaal 3 21 3" xfId="33606"/>
    <cellStyle name="Totaal 3 21 4" xfId="33607"/>
    <cellStyle name="Totaal 3 21 4 2" xfId="33608"/>
    <cellStyle name="Totaal 3 21 5" xfId="33609"/>
    <cellStyle name="Totaal 3 21 6" xfId="33610"/>
    <cellStyle name="Totaal 3 21 7" xfId="33611"/>
    <cellStyle name="Totaal 3 22" xfId="33612"/>
    <cellStyle name="Totaal 3 22 2" xfId="33613"/>
    <cellStyle name="Totaal 3 22 2 2" xfId="33614"/>
    <cellStyle name="Totaal 3 22 2 3" xfId="33615"/>
    <cellStyle name="Totaal 3 22 2 3 2" xfId="33616"/>
    <cellStyle name="Totaal 3 22 2 4" xfId="33617"/>
    <cellStyle name="Totaal 3 22 2 5" xfId="33618"/>
    <cellStyle name="Totaal 3 22 2 6" xfId="33619"/>
    <cellStyle name="Totaal 3 22 3" xfId="33620"/>
    <cellStyle name="Totaal 3 22 4" xfId="33621"/>
    <cellStyle name="Totaal 3 22 4 2" xfId="33622"/>
    <cellStyle name="Totaal 3 22 5" xfId="33623"/>
    <cellStyle name="Totaal 3 22 6" xfId="33624"/>
    <cellStyle name="Totaal 3 22 7" xfId="33625"/>
    <cellStyle name="Totaal 3 23" xfId="33626"/>
    <cellStyle name="Totaal 3 23 2" xfId="33627"/>
    <cellStyle name="Totaal 3 23 2 2" xfId="33628"/>
    <cellStyle name="Totaal 3 23 2 3" xfId="33629"/>
    <cellStyle name="Totaal 3 23 2 3 2" xfId="33630"/>
    <cellStyle name="Totaal 3 23 2 4" xfId="33631"/>
    <cellStyle name="Totaal 3 23 2 5" xfId="33632"/>
    <cellStyle name="Totaal 3 23 2 6" xfId="33633"/>
    <cellStyle name="Totaal 3 23 3" xfId="33634"/>
    <cellStyle name="Totaal 3 23 4" xfId="33635"/>
    <cellStyle name="Totaal 3 23 4 2" xfId="33636"/>
    <cellStyle name="Totaal 3 23 5" xfId="33637"/>
    <cellStyle name="Totaal 3 23 6" xfId="33638"/>
    <cellStyle name="Totaal 3 23 7" xfId="33639"/>
    <cellStyle name="Totaal 3 24" xfId="33640"/>
    <cellStyle name="Totaal 3 24 2" xfId="33641"/>
    <cellStyle name="Totaal 3 24 2 2" xfId="33642"/>
    <cellStyle name="Totaal 3 24 2 3" xfId="33643"/>
    <cellStyle name="Totaal 3 24 2 3 2" xfId="33644"/>
    <cellStyle name="Totaal 3 24 2 4" xfId="33645"/>
    <cellStyle name="Totaal 3 24 2 5" xfId="33646"/>
    <cellStyle name="Totaal 3 24 2 6" xfId="33647"/>
    <cellStyle name="Totaal 3 24 3" xfId="33648"/>
    <cellStyle name="Totaal 3 24 4" xfId="33649"/>
    <cellStyle name="Totaal 3 24 4 2" xfId="33650"/>
    <cellStyle name="Totaal 3 24 5" xfId="33651"/>
    <cellStyle name="Totaal 3 24 6" xfId="33652"/>
    <cellStyle name="Totaal 3 24 7" xfId="33653"/>
    <cellStyle name="Totaal 3 25" xfId="33654"/>
    <cellStyle name="Totaal 3 25 2" xfId="33655"/>
    <cellStyle name="Totaal 3 25 2 2" xfId="33656"/>
    <cellStyle name="Totaal 3 25 2 3" xfId="33657"/>
    <cellStyle name="Totaal 3 25 2 3 2" xfId="33658"/>
    <cellStyle name="Totaal 3 25 2 4" xfId="33659"/>
    <cellStyle name="Totaal 3 25 2 5" xfId="33660"/>
    <cellStyle name="Totaal 3 25 2 6" xfId="33661"/>
    <cellStyle name="Totaal 3 25 3" xfId="33662"/>
    <cellStyle name="Totaal 3 25 4" xfId="33663"/>
    <cellStyle name="Totaal 3 25 4 2" xfId="33664"/>
    <cellStyle name="Totaal 3 25 5" xfId="33665"/>
    <cellStyle name="Totaal 3 25 6" xfId="33666"/>
    <cellStyle name="Totaal 3 25 7" xfId="33667"/>
    <cellStyle name="Totaal 3 26" xfId="33668"/>
    <cellStyle name="Totaal 3 26 2" xfId="33669"/>
    <cellStyle name="Totaal 3 26 2 2" xfId="33670"/>
    <cellStyle name="Totaal 3 26 2 3" xfId="33671"/>
    <cellStyle name="Totaal 3 26 2 3 2" xfId="33672"/>
    <cellStyle name="Totaal 3 26 2 4" xfId="33673"/>
    <cellStyle name="Totaal 3 26 2 5" xfId="33674"/>
    <cellStyle name="Totaal 3 26 2 6" xfId="33675"/>
    <cellStyle name="Totaal 3 26 3" xfId="33676"/>
    <cellStyle name="Totaal 3 26 4" xfId="33677"/>
    <cellStyle name="Totaal 3 26 4 2" xfId="33678"/>
    <cellStyle name="Totaal 3 26 5" xfId="33679"/>
    <cellStyle name="Totaal 3 26 6" xfId="33680"/>
    <cellStyle name="Totaal 3 26 7" xfId="33681"/>
    <cellStyle name="Totaal 3 27" xfId="33682"/>
    <cellStyle name="Totaal 3 27 2" xfId="33683"/>
    <cellStyle name="Totaal 3 27 2 2" xfId="33684"/>
    <cellStyle name="Totaal 3 27 2 3" xfId="33685"/>
    <cellStyle name="Totaal 3 27 2 3 2" xfId="33686"/>
    <cellStyle name="Totaal 3 27 2 4" xfId="33687"/>
    <cellStyle name="Totaal 3 27 2 5" xfId="33688"/>
    <cellStyle name="Totaal 3 27 2 6" xfId="33689"/>
    <cellStyle name="Totaal 3 27 3" xfId="33690"/>
    <cellStyle name="Totaal 3 27 4" xfId="33691"/>
    <cellStyle name="Totaal 3 27 4 2" xfId="33692"/>
    <cellStyle name="Totaal 3 27 5" xfId="33693"/>
    <cellStyle name="Totaal 3 27 6" xfId="33694"/>
    <cellStyle name="Totaal 3 27 7" xfId="33695"/>
    <cellStyle name="Totaal 3 28" xfId="33696"/>
    <cellStyle name="Totaal 3 28 2" xfId="33697"/>
    <cellStyle name="Totaal 3 28 2 2" xfId="33698"/>
    <cellStyle name="Totaal 3 28 2 3" xfId="33699"/>
    <cellStyle name="Totaal 3 28 2 3 2" xfId="33700"/>
    <cellStyle name="Totaal 3 28 2 4" xfId="33701"/>
    <cellStyle name="Totaal 3 28 2 5" xfId="33702"/>
    <cellStyle name="Totaal 3 28 2 6" xfId="33703"/>
    <cellStyle name="Totaal 3 28 3" xfId="33704"/>
    <cellStyle name="Totaal 3 28 4" xfId="33705"/>
    <cellStyle name="Totaal 3 28 4 2" xfId="33706"/>
    <cellStyle name="Totaal 3 28 5" xfId="33707"/>
    <cellStyle name="Totaal 3 28 6" xfId="33708"/>
    <cellStyle name="Totaal 3 28 7" xfId="33709"/>
    <cellStyle name="Totaal 3 29" xfId="33710"/>
    <cellStyle name="Totaal 3 29 2" xfId="33711"/>
    <cellStyle name="Totaal 3 29 2 2" xfId="33712"/>
    <cellStyle name="Totaal 3 29 2 3" xfId="33713"/>
    <cellStyle name="Totaal 3 29 2 3 2" xfId="33714"/>
    <cellStyle name="Totaal 3 29 2 4" xfId="33715"/>
    <cellStyle name="Totaal 3 29 2 5" xfId="33716"/>
    <cellStyle name="Totaal 3 29 2 6" xfId="33717"/>
    <cellStyle name="Totaal 3 29 3" xfId="33718"/>
    <cellStyle name="Totaal 3 29 4" xfId="33719"/>
    <cellStyle name="Totaal 3 29 4 2" xfId="33720"/>
    <cellStyle name="Totaal 3 29 5" xfId="33721"/>
    <cellStyle name="Totaal 3 29 6" xfId="33722"/>
    <cellStyle name="Totaal 3 29 7" xfId="33723"/>
    <cellStyle name="Totaal 3 3" xfId="33724"/>
    <cellStyle name="Totaal 3 3 2" xfId="33725"/>
    <cellStyle name="Totaal 3 3 2 2" xfId="33726"/>
    <cellStyle name="Totaal 3 3 2 3" xfId="33727"/>
    <cellStyle name="Totaal 3 3 2 3 2" xfId="33728"/>
    <cellStyle name="Totaal 3 3 2 4" xfId="33729"/>
    <cellStyle name="Totaal 3 3 2 5" xfId="33730"/>
    <cellStyle name="Totaal 3 3 2 6" xfId="33731"/>
    <cellStyle name="Totaal 3 3 3" xfId="33732"/>
    <cellStyle name="Totaal 3 3 4" xfId="33733"/>
    <cellStyle name="Totaal 3 3 4 2" xfId="33734"/>
    <cellStyle name="Totaal 3 3 5" xfId="33735"/>
    <cellStyle name="Totaal 3 3 6" xfId="33736"/>
    <cellStyle name="Totaal 3 3 7" xfId="33737"/>
    <cellStyle name="Totaal 3 30" xfId="33738"/>
    <cellStyle name="Totaal 3 30 2" xfId="33739"/>
    <cellStyle name="Totaal 3 30 2 2" xfId="33740"/>
    <cellStyle name="Totaal 3 30 2 3" xfId="33741"/>
    <cellStyle name="Totaal 3 30 2 3 2" xfId="33742"/>
    <cellStyle name="Totaal 3 30 2 4" xfId="33743"/>
    <cellStyle name="Totaal 3 30 2 5" xfId="33744"/>
    <cellStyle name="Totaal 3 30 2 6" xfId="33745"/>
    <cellStyle name="Totaal 3 30 3" xfId="33746"/>
    <cellStyle name="Totaal 3 30 4" xfId="33747"/>
    <cellStyle name="Totaal 3 30 4 2" xfId="33748"/>
    <cellStyle name="Totaal 3 30 5" xfId="33749"/>
    <cellStyle name="Totaal 3 30 6" xfId="33750"/>
    <cellStyle name="Totaal 3 30 7" xfId="33751"/>
    <cellStyle name="Totaal 3 31" xfId="33752"/>
    <cellStyle name="Totaal 3 31 2" xfId="33753"/>
    <cellStyle name="Totaal 3 31 3" xfId="33754"/>
    <cellStyle name="Totaal 3 31 3 2" xfId="33755"/>
    <cellStyle name="Totaal 3 31 4" xfId="33756"/>
    <cellStyle name="Totaal 3 31 5" xfId="33757"/>
    <cellStyle name="Totaal 3 31 6" xfId="33758"/>
    <cellStyle name="Totaal 3 32" xfId="33759"/>
    <cellStyle name="Totaal 3 33" xfId="33760"/>
    <cellStyle name="Totaal 3 33 2" xfId="33761"/>
    <cellStyle name="Totaal 3 34" xfId="33762"/>
    <cellStyle name="Totaal 3 35" xfId="33763"/>
    <cellStyle name="Totaal 3 36" xfId="33764"/>
    <cellStyle name="Totaal 3 4" xfId="33765"/>
    <cellStyle name="Totaal 3 4 2" xfId="33766"/>
    <cellStyle name="Totaal 3 4 2 2" xfId="33767"/>
    <cellStyle name="Totaal 3 4 2 3" xfId="33768"/>
    <cellStyle name="Totaal 3 4 2 3 2" xfId="33769"/>
    <cellStyle name="Totaal 3 4 2 4" xfId="33770"/>
    <cellStyle name="Totaal 3 4 2 5" xfId="33771"/>
    <cellStyle name="Totaal 3 4 2 6" xfId="33772"/>
    <cellStyle name="Totaal 3 4 3" xfId="33773"/>
    <cellStyle name="Totaal 3 4 4" xfId="33774"/>
    <cellStyle name="Totaal 3 4 4 2" xfId="33775"/>
    <cellStyle name="Totaal 3 4 5" xfId="33776"/>
    <cellStyle name="Totaal 3 4 6" xfId="33777"/>
    <cellStyle name="Totaal 3 4 7" xfId="33778"/>
    <cellStyle name="Totaal 3 5" xfId="33779"/>
    <cellStyle name="Totaal 3 5 2" xfId="33780"/>
    <cellStyle name="Totaal 3 5 2 2" xfId="33781"/>
    <cellStyle name="Totaal 3 5 2 3" xfId="33782"/>
    <cellStyle name="Totaal 3 5 2 3 2" xfId="33783"/>
    <cellStyle name="Totaal 3 5 2 4" xfId="33784"/>
    <cellStyle name="Totaal 3 5 2 5" xfId="33785"/>
    <cellStyle name="Totaal 3 5 2 6" xfId="33786"/>
    <cellStyle name="Totaal 3 5 3" xfId="33787"/>
    <cellStyle name="Totaal 3 5 4" xfId="33788"/>
    <cellStyle name="Totaal 3 5 4 2" xfId="33789"/>
    <cellStyle name="Totaal 3 5 5" xfId="33790"/>
    <cellStyle name="Totaal 3 5 6" xfId="33791"/>
    <cellStyle name="Totaal 3 5 7" xfId="33792"/>
    <cellStyle name="Totaal 3 6" xfId="33793"/>
    <cellStyle name="Totaal 3 6 2" xfId="33794"/>
    <cellStyle name="Totaal 3 6 2 2" xfId="33795"/>
    <cellStyle name="Totaal 3 6 2 3" xfId="33796"/>
    <cellStyle name="Totaal 3 6 2 3 2" xfId="33797"/>
    <cellStyle name="Totaal 3 6 2 4" xfId="33798"/>
    <cellStyle name="Totaal 3 6 2 5" xfId="33799"/>
    <cellStyle name="Totaal 3 6 2 6" xfId="33800"/>
    <cellStyle name="Totaal 3 6 3" xfId="33801"/>
    <cellStyle name="Totaal 3 6 4" xfId="33802"/>
    <cellStyle name="Totaal 3 6 4 2" xfId="33803"/>
    <cellStyle name="Totaal 3 6 5" xfId="33804"/>
    <cellStyle name="Totaal 3 6 6" xfId="33805"/>
    <cellStyle name="Totaal 3 6 7" xfId="33806"/>
    <cellStyle name="Totaal 3 7" xfId="33807"/>
    <cellStyle name="Totaal 3 7 2" xfId="33808"/>
    <cellStyle name="Totaal 3 7 2 2" xfId="33809"/>
    <cellStyle name="Totaal 3 7 2 3" xfId="33810"/>
    <cellStyle name="Totaal 3 7 2 3 2" xfId="33811"/>
    <cellStyle name="Totaal 3 7 2 4" xfId="33812"/>
    <cellStyle name="Totaal 3 7 2 5" xfId="33813"/>
    <cellStyle name="Totaal 3 7 2 6" xfId="33814"/>
    <cellStyle name="Totaal 3 7 3" xfId="33815"/>
    <cellStyle name="Totaal 3 7 4" xfId="33816"/>
    <cellStyle name="Totaal 3 7 4 2" xfId="33817"/>
    <cellStyle name="Totaal 3 7 5" xfId="33818"/>
    <cellStyle name="Totaal 3 7 6" xfId="33819"/>
    <cellStyle name="Totaal 3 7 7" xfId="33820"/>
    <cellStyle name="Totaal 3 8" xfId="33821"/>
    <cellStyle name="Totaal 3 8 2" xfId="33822"/>
    <cellStyle name="Totaal 3 8 2 2" xfId="33823"/>
    <cellStyle name="Totaal 3 8 2 3" xfId="33824"/>
    <cellStyle name="Totaal 3 8 2 3 2" xfId="33825"/>
    <cellStyle name="Totaal 3 8 2 4" xfId="33826"/>
    <cellStyle name="Totaal 3 8 2 5" xfId="33827"/>
    <cellStyle name="Totaal 3 8 2 6" xfId="33828"/>
    <cellStyle name="Totaal 3 8 3" xfId="33829"/>
    <cellStyle name="Totaal 3 8 4" xfId="33830"/>
    <cellStyle name="Totaal 3 8 4 2" xfId="33831"/>
    <cellStyle name="Totaal 3 8 5" xfId="33832"/>
    <cellStyle name="Totaal 3 8 6" xfId="33833"/>
    <cellStyle name="Totaal 3 8 7" xfId="33834"/>
    <cellStyle name="Totaal 3 9" xfId="33835"/>
    <cellStyle name="Totaal 3 9 2" xfId="33836"/>
    <cellStyle name="Totaal 3 9 2 2" xfId="33837"/>
    <cellStyle name="Totaal 3 9 2 3" xfId="33838"/>
    <cellStyle name="Totaal 3 9 2 3 2" xfId="33839"/>
    <cellStyle name="Totaal 3 9 2 4" xfId="33840"/>
    <cellStyle name="Totaal 3 9 2 5" xfId="33841"/>
    <cellStyle name="Totaal 3 9 2 6" xfId="33842"/>
    <cellStyle name="Totaal 3 9 3" xfId="33843"/>
    <cellStyle name="Totaal 3 9 4" xfId="33844"/>
    <cellStyle name="Totaal 3 9 4 2" xfId="33845"/>
    <cellStyle name="Totaal 3 9 5" xfId="33846"/>
    <cellStyle name="Totaal 3 9 6" xfId="33847"/>
    <cellStyle name="Totaal 3 9 7" xfId="33848"/>
    <cellStyle name="Total" xfId="33849"/>
    <cellStyle name="Total 10" xfId="33850"/>
    <cellStyle name="Total 10 2" xfId="33851"/>
    <cellStyle name="Total 10 2 2" xfId="33852"/>
    <cellStyle name="Total 10 2 3" xfId="33853"/>
    <cellStyle name="Total 10 2 3 2" xfId="33854"/>
    <cellStyle name="Total 10 2 4" xfId="33855"/>
    <cellStyle name="Total 10 2 5" xfId="33856"/>
    <cellStyle name="Total 10 2 6" xfId="33857"/>
    <cellStyle name="Total 10 3" xfId="33858"/>
    <cellStyle name="Total 10 4" xfId="33859"/>
    <cellStyle name="Total 10 4 2" xfId="33860"/>
    <cellStyle name="Total 10 5" xfId="33861"/>
    <cellStyle name="Total 10 6" xfId="33862"/>
    <cellStyle name="Total 10 7" xfId="33863"/>
    <cellStyle name="Total 11" xfId="33864"/>
    <cellStyle name="Total 11 2" xfId="33865"/>
    <cellStyle name="Total 11 2 2" xfId="33866"/>
    <cellStyle name="Total 11 2 3" xfId="33867"/>
    <cellStyle name="Total 11 2 3 2" xfId="33868"/>
    <cellStyle name="Total 11 2 4" xfId="33869"/>
    <cellStyle name="Total 11 2 5" xfId="33870"/>
    <cellStyle name="Total 11 2 6" xfId="33871"/>
    <cellStyle name="Total 11 3" xfId="33872"/>
    <cellStyle name="Total 11 4" xfId="33873"/>
    <cellStyle name="Total 11 4 2" xfId="33874"/>
    <cellStyle name="Total 11 5" xfId="33875"/>
    <cellStyle name="Total 11 6" xfId="33876"/>
    <cellStyle name="Total 11 7" xfId="33877"/>
    <cellStyle name="Total 12" xfId="33878"/>
    <cellStyle name="Total 12 2" xfId="33879"/>
    <cellStyle name="Total 12 2 2" xfId="33880"/>
    <cellStyle name="Total 12 2 3" xfId="33881"/>
    <cellStyle name="Total 12 2 3 2" xfId="33882"/>
    <cellStyle name="Total 12 2 4" xfId="33883"/>
    <cellStyle name="Total 12 2 5" xfId="33884"/>
    <cellStyle name="Total 12 2 6" xfId="33885"/>
    <cellStyle name="Total 12 3" xfId="33886"/>
    <cellStyle name="Total 12 4" xfId="33887"/>
    <cellStyle name="Total 12 4 2" xfId="33888"/>
    <cellStyle name="Total 12 5" xfId="33889"/>
    <cellStyle name="Total 12 6" xfId="33890"/>
    <cellStyle name="Total 12 7" xfId="33891"/>
    <cellStyle name="Total 13" xfId="33892"/>
    <cellStyle name="Total 13 2" xfId="33893"/>
    <cellStyle name="Total 13 2 2" xfId="33894"/>
    <cellStyle name="Total 13 2 3" xfId="33895"/>
    <cellStyle name="Total 13 2 3 2" xfId="33896"/>
    <cellStyle name="Total 13 2 4" xfId="33897"/>
    <cellStyle name="Total 13 2 5" xfId="33898"/>
    <cellStyle name="Total 13 2 6" xfId="33899"/>
    <cellStyle name="Total 13 3" xfId="33900"/>
    <cellStyle name="Total 13 4" xfId="33901"/>
    <cellStyle name="Total 13 4 2" xfId="33902"/>
    <cellStyle name="Total 13 5" xfId="33903"/>
    <cellStyle name="Total 13 6" xfId="33904"/>
    <cellStyle name="Total 13 7" xfId="33905"/>
    <cellStyle name="Total 14" xfId="33906"/>
    <cellStyle name="Total 14 2" xfId="33907"/>
    <cellStyle name="Total 14 2 2" xfId="33908"/>
    <cellStyle name="Total 14 2 3" xfId="33909"/>
    <cellStyle name="Total 14 2 3 2" xfId="33910"/>
    <cellStyle name="Total 14 2 4" xfId="33911"/>
    <cellStyle name="Total 14 2 5" xfId="33912"/>
    <cellStyle name="Total 14 2 6" xfId="33913"/>
    <cellStyle name="Total 14 3" xfId="33914"/>
    <cellStyle name="Total 14 4" xfId="33915"/>
    <cellStyle name="Total 14 4 2" xfId="33916"/>
    <cellStyle name="Total 14 5" xfId="33917"/>
    <cellStyle name="Total 14 6" xfId="33918"/>
    <cellStyle name="Total 14 7" xfId="33919"/>
    <cellStyle name="Total 15" xfId="33920"/>
    <cellStyle name="Total 15 2" xfId="33921"/>
    <cellStyle name="Total 15 2 2" xfId="33922"/>
    <cellStyle name="Total 15 2 3" xfId="33923"/>
    <cellStyle name="Total 15 2 3 2" xfId="33924"/>
    <cellStyle name="Total 15 2 4" xfId="33925"/>
    <cellStyle name="Total 15 2 5" xfId="33926"/>
    <cellStyle name="Total 15 2 6" xfId="33927"/>
    <cellStyle name="Total 15 3" xfId="33928"/>
    <cellStyle name="Total 15 4" xfId="33929"/>
    <cellStyle name="Total 15 4 2" xfId="33930"/>
    <cellStyle name="Total 15 5" xfId="33931"/>
    <cellStyle name="Total 15 6" xfId="33932"/>
    <cellStyle name="Total 15 7" xfId="33933"/>
    <cellStyle name="Total 16" xfId="33934"/>
    <cellStyle name="Total 16 2" xfId="33935"/>
    <cellStyle name="Total 16 2 2" xfId="33936"/>
    <cellStyle name="Total 16 2 3" xfId="33937"/>
    <cellStyle name="Total 16 2 3 2" xfId="33938"/>
    <cellStyle name="Total 16 2 4" xfId="33939"/>
    <cellStyle name="Total 16 2 5" xfId="33940"/>
    <cellStyle name="Total 16 2 6" xfId="33941"/>
    <cellStyle name="Total 16 3" xfId="33942"/>
    <cellStyle name="Total 16 4" xfId="33943"/>
    <cellStyle name="Total 16 4 2" xfId="33944"/>
    <cellStyle name="Total 16 5" xfId="33945"/>
    <cellStyle name="Total 16 6" xfId="33946"/>
    <cellStyle name="Total 16 7" xfId="33947"/>
    <cellStyle name="Total 17" xfId="33948"/>
    <cellStyle name="Total 17 2" xfId="33949"/>
    <cellStyle name="Total 17 2 2" xfId="33950"/>
    <cellStyle name="Total 17 2 3" xfId="33951"/>
    <cellStyle name="Total 17 2 3 2" xfId="33952"/>
    <cellStyle name="Total 17 2 4" xfId="33953"/>
    <cellStyle name="Total 17 2 5" xfId="33954"/>
    <cellStyle name="Total 17 2 6" xfId="33955"/>
    <cellStyle name="Total 17 3" xfId="33956"/>
    <cellStyle name="Total 17 4" xfId="33957"/>
    <cellStyle name="Total 17 4 2" xfId="33958"/>
    <cellStyle name="Total 17 5" xfId="33959"/>
    <cellStyle name="Total 17 6" xfId="33960"/>
    <cellStyle name="Total 17 7" xfId="33961"/>
    <cellStyle name="Total 18" xfId="33962"/>
    <cellStyle name="Total 18 2" xfId="33963"/>
    <cellStyle name="Total 18 2 2" xfId="33964"/>
    <cellStyle name="Total 18 2 3" xfId="33965"/>
    <cellStyle name="Total 18 2 3 2" xfId="33966"/>
    <cellStyle name="Total 18 2 4" xfId="33967"/>
    <cellStyle name="Total 18 2 5" xfId="33968"/>
    <cellStyle name="Total 18 2 6" xfId="33969"/>
    <cellStyle name="Total 18 3" xfId="33970"/>
    <cellStyle name="Total 18 4" xfId="33971"/>
    <cellStyle name="Total 18 4 2" xfId="33972"/>
    <cellStyle name="Total 18 5" xfId="33973"/>
    <cellStyle name="Total 18 6" xfId="33974"/>
    <cellStyle name="Total 18 7" xfId="33975"/>
    <cellStyle name="Total 19" xfId="33976"/>
    <cellStyle name="Total 19 2" xfId="33977"/>
    <cellStyle name="Total 19 2 2" xfId="33978"/>
    <cellStyle name="Total 19 2 3" xfId="33979"/>
    <cellStyle name="Total 19 2 3 2" xfId="33980"/>
    <cellStyle name="Total 19 2 4" xfId="33981"/>
    <cellStyle name="Total 19 2 5" xfId="33982"/>
    <cellStyle name="Total 19 2 6" xfId="33983"/>
    <cellStyle name="Total 19 3" xfId="33984"/>
    <cellStyle name="Total 19 4" xfId="33985"/>
    <cellStyle name="Total 19 4 2" xfId="33986"/>
    <cellStyle name="Total 19 5" xfId="33987"/>
    <cellStyle name="Total 19 6" xfId="33988"/>
    <cellStyle name="Total 19 7" xfId="33989"/>
    <cellStyle name="Total 2" xfId="33990"/>
    <cellStyle name="Total 2 10" xfId="33991"/>
    <cellStyle name="Total 2 10 2" xfId="33992"/>
    <cellStyle name="Total 2 10 2 2" xfId="33993"/>
    <cellStyle name="Total 2 10 2 3" xfId="33994"/>
    <cellStyle name="Total 2 10 2 3 2" xfId="33995"/>
    <cellStyle name="Total 2 10 2 4" xfId="33996"/>
    <cellStyle name="Total 2 10 2 5" xfId="33997"/>
    <cellStyle name="Total 2 10 2 6" xfId="33998"/>
    <cellStyle name="Total 2 10 3" xfId="33999"/>
    <cellStyle name="Total 2 10 4" xfId="34000"/>
    <cellStyle name="Total 2 10 4 2" xfId="34001"/>
    <cellStyle name="Total 2 10 5" xfId="34002"/>
    <cellStyle name="Total 2 10 6" xfId="34003"/>
    <cellStyle name="Total 2 10 7" xfId="34004"/>
    <cellStyle name="Total 2 11" xfId="34005"/>
    <cellStyle name="Total 2 11 2" xfId="34006"/>
    <cellStyle name="Total 2 11 2 2" xfId="34007"/>
    <cellStyle name="Total 2 11 2 3" xfId="34008"/>
    <cellStyle name="Total 2 11 2 3 2" xfId="34009"/>
    <cellStyle name="Total 2 11 2 4" xfId="34010"/>
    <cellStyle name="Total 2 11 2 5" xfId="34011"/>
    <cellStyle name="Total 2 11 2 6" xfId="34012"/>
    <cellStyle name="Total 2 11 3" xfId="34013"/>
    <cellStyle name="Total 2 11 4" xfId="34014"/>
    <cellStyle name="Total 2 11 4 2" xfId="34015"/>
    <cellStyle name="Total 2 11 5" xfId="34016"/>
    <cellStyle name="Total 2 11 6" xfId="34017"/>
    <cellStyle name="Total 2 11 7" xfId="34018"/>
    <cellStyle name="Total 2 12" xfId="34019"/>
    <cellStyle name="Total 2 12 2" xfId="34020"/>
    <cellStyle name="Total 2 12 2 2" xfId="34021"/>
    <cellStyle name="Total 2 12 2 3" xfId="34022"/>
    <cellStyle name="Total 2 12 2 3 2" xfId="34023"/>
    <cellStyle name="Total 2 12 2 4" xfId="34024"/>
    <cellStyle name="Total 2 12 2 5" xfId="34025"/>
    <cellStyle name="Total 2 12 2 6" xfId="34026"/>
    <cellStyle name="Total 2 12 3" xfId="34027"/>
    <cellStyle name="Total 2 12 4" xfId="34028"/>
    <cellStyle name="Total 2 12 4 2" xfId="34029"/>
    <cellStyle name="Total 2 12 5" xfId="34030"/>
    <cellStyle name="Total 2 12 6" xfId="34031"/>
    <cellStyle name="Total 2 12 7" xfId="34032"/>
    <cellStyle name="Total 2 13" xfId="34033"/>
    <cellStyle name="Total 2 13 2" xfId="34034"/>
    <cellStyle name="Total 2 13 2 2" xfId="34035"/>
    <cellStyle name="Total 2 13 2 3" xfId="34036"/>
    <cellStyle name="Total 2 13 2 3 2" xfId="34037"/>
    <cellStyle name="Total 2 13 2 4" xfId="34038"/>
    <cellStyle name="Total 2 13 2 5" xfId="34039"/>
    <cellStyle name="Total 2 13 2 6" xfId="34040"/>
    <cellStyle name="Total 2 13 3" xfId="34041"/>
    <cellStyle name="Total 2 13 4" xfId="34042"/>
    <cellStyle name="Total 2 13 4 2" xfId="34043"/>
    <cellStyle name="Total 2 13 5" xfId="34044"/>
    <cellStyle name="Total 2 13 6" xfId="34045"/>
    <cellStyle name="Total 2 13 7" xfId="34046"/>
    <cellStyle name="Total 2 14" xfId="34047"/>
    <cellStyle name="Total 2 14 2" xfId="34048"/>
    <cellStyle name="Total 2 14 2 2" xfId="34049"/>
    <cellStyle name="Total 2 14 2 3" xfId="34050"/>
    <cellStyle name="Total 2 14 2 3 2" xfId="34051"/>
    <cellStyle name="Total 2 14 2 4" xfId="34052"/>
    <cellStyle name="Total 2 14 2 5" xfId="34053"/>
    <cellStyle name="Total 2 14 2 6" xfId="34054"/>
    <cellStyle name="Total 2 14 3" xfId="34055"/>
    <cellStyle name="Total 2 14 4" xfId="34056"/>
    <cellStyle name="Total 2 14 4 2" xfId="34057"/>
    <cellStyle name="Total 2 14 5" xfId="34058"/>
    <cellStyle name="Total 2 14 6" xfId="34059"/>
    <cellStyle name="Total 2 14 7" xfId="34060"/>
    <cellStyle name="Total 2 15" xfId="34061"/>
    <cellStyle name="Total 2 15 2" xfId="34062"/>
    <cellStyle name="Total 2 15 2 2" xfId="34063"/>
    <cellStyle name="Total 2 15 2 3" xfId="34064"/>
    <cellStyle name="Total 2 15 2 3 2" xfId="34065"/>
    <cellStyle name="Total 2 15 2 4" xfId="34066"/>
    <cellStyle name="Total 2 15 2 5" xfId="34067"/>
    <cellStyle name="Total 2 15 2 6" xfId="34068"/>
    <cellStyle name="Total 2 15 3" xfId="34069"/>
    <cellStyle name="Total 2 15 4" xfId="34070"/>
    <cellStyle name="Total 2 15 4 2" xfId="34071"/>
    <cellStyle name="Total 2 15 5" xfId="34072"/>
    <cellStyle name="Total 2 15 6" xfId="34073"/>
    <cellStyle name="Total 2 15 7" xfId="34074"/>
    <cellStyle name="Total 2 16" xfId="34075"/>
    <cellStyle name="Total 2 16 2" xfId="34076"/>
    <cellStyle name="Total 2 16 2 2" xfId="34077"/>
    <cellStyle name="Total 2 16 2 3" xfId="34078"/>
    <cellStyle name="Total 2 16 2 3 2" xfId="34079"/>
    <cellStyle name="Total 2 16 2 4" xfId="34080"/>
    <cellStyle name="Total 2 16 2 5" xfId="34081"/>
    <cellStyle name="Total 2 16 2 6" xfId="34082"/>
    <cellStyle name="Total 2 16 3" xfId="34083"/>
    <cellStyle name="Total 2 16 4" xfId="34084"/>
    <cellStyle name="Total 2 16 4 2" xfId="34085"/>
    <cellStyle name="Total 2 16 5" xfId="34086"/>
    <cellStyle name="Total 2 16 6" xfId="34087"/>
    <cellStyle name="Total 2 16 7" xfId="34088"/>
    <cellStyle name="Total 2 17" xfId="34089"/>
    <cellStyle name="Total 2 17 2" xfId="34090"/>
    <cellStyle name="Total 2 17 2 2" xfId="34091"/>
    <cellStyle name="Total 2 17 2 3" xfId="34092"/>
    <cellStyle name="Total 2 17 2 3 2" xfId="34093"/>
    <cellStyle name="Total 2 17 2 4" xfId="34094"/>
    <cellStyle name="Total 2 17 2 5" xfId="34095"/>
    <cellStyle name="Total 2 17 2 6" xfId="34096"/>
    <cellStyle name="Total 2 17 3" xfId="34097"/>
    <cellStyle name="Total 2 17 4" xfId="34098"/>
    <cellStyle name="Total 2 17 4 2" xfId="34099"/>
    <cellStyle name="Total 2 17 5" xfId="34100"/>
    <cellStyle name="Total 2 17 6" xfId="34101"/>
    <cellStyle name="Total 2 17 7" xfId="34102"/>
    <cellStyle name="Total 2 18" xfId="34103"/>
    <cellStyle name="Total 2 18 2" xfId="34104"/>
    <cellStyle name="Total 2 18 2 2" xfId="34105"/>
    <cellStyle name="Total 2 18 2 3" xfId="34106"/>
    <cellStyle name="Total 2 18 2 3 2" xfId="34107"/>
    <cellStyle name="Total 2 18 2 4" xfId="34108"/>
    <cellStyle name="Total 2 18 2 5" xfId="34109"/>
    <cellStyle name="Total 2 18 2 6" xfId="34110"/>
    <cellStyle name="Total 2 18 3" xfId="34111"/>
    <cellStyle name="Total 2 18 4" xfId="34112"/>
    <cellStyle name="Total 2 18 4 2" xfId="34113"/>
    <cellStyle name="Total 2 18 5" xfId="34114"/>
    <cellStyle name="Total 2 18 6" xfId="34115"/>
    <cellStyle name="Total 2 18 7" xfId="34116"/>
    <cellStyle name="Total 2 19" xfId="34117"/>
    <cellStyle name="Total 2 19 2" xfId="34118"/>
    <cellStyle name="Total 2 19 2 2" xfId="34119"/>
    <cellStyle name="Total 2 19 2 3" xfId="34120"/>
    <cellStyle name="Total 2 19 2 3 2" xfId="34121"/>
    <cellStyle name="Total 2 19 2 4" xfId="34122"/>
    <cellStyle name="Total 2 19 2 5" xfId="34123"/>
    <cellStyle name="Total 2 19 2 6" xfId="34124"/>
    <cellStyle name="Total 2 19 3" xfId="34125"/>
    <cellStyle name="Total 2 19 4" xfId="34126"/>
    <cellStyle name="Total 2 19 4 2" xfId="34127"/>
    <cellStyle name="Total 2 19 5" xfId="34128"/>
    <cellStyle name="Total 2 19 6" xfId="34129"/>
    <cellStyle name="Total 2 19 7" xfId="34130"/>
    <cellStyle name="Total 2 2" xfId="34131"/>
    <cellStyle name="Total 2 2 2" xfId="34132"/>
    <cellStyle name="Total 2 2 2 2" xfId="34133"/>
    <cellStyle name="Total 2 2 2 3" xfId="34134"/>
    <cellStyle name="Total 2 2 2 3 2" xfId="34135"/>
    <cellStyle name="Total 2 2 2 4" xfId="34136"/>
    <cellStyle name="Total 2 2 2 5" xfId="34137"/>
    <cellStyle name="Total 2 2 2 6" xfId="34138"/>
    <cellStyle name="Total 2 2 3" xfId="34139"/>
    <cellStyle name="Total 2 2 4" xfId="34140"/>
    <cellStyle name="Total 2 2 4 2" xfId="34141"/>
    <cellStyle name="Total 2 2 5" xfId="34142"/>
    <cellStyle name="Total 2 2 6" xfId="34143"/>
    <cellStyle name="Total 2 2 7" xfId="34144"/>
    <cellStyle name="Total 2 20" xfId="34145"/>
    <cellStyle name="Total 2 20 2" xfId="34146"/>
    <cellStyle name="Total 2 20 2 2" xfId="34147"/>
    <cellStyle name="Total 2 20 2 3" xfId="34148"/>
    <cellStyle name="Total 2 20 2 3 2" xfId="34149"/>
    <cellStyle name="Total 2 20 2 4" xfId="34150"/>
    <cellStyle name="Total 2 20 2 5" xfId="34151"/>
    <cellStyle name="Total 2 20 2 6" xfId="34152"/>
    <cellStyle name="Total 2 20 3" xfId="34153"/>
    <cellStyle name="Total 2 20 4" xfId="34154"/>
    <cellStyle name="Total 2 20 4 2" xfId="34155"/>
    <cellStyle name="Total 2 20 5" xfId="34156"/>
    <cellStyle name="Total 2 20 6" xfId="34157"/>
    <cellStyle name="Total 2 20 7" xfId="34158"/>
    <cellStyle name="Total 2 21" xfId="34159"/>
    <cellStyle name="Total 2 21 2" xfId="34160"/>
    <cellStyle name="Total 2 21 2 2" xfId="34161"/>
    <cellStyle name="Total 2 21 2 3" xfId="34162"/>
    <cellStyle name="Total 2 21 2 3 2" xfId="34163"/>
    <cellStyle name="Total 2 21 2 4" xfId="34164"/>
    <cellStyle name="Total 2 21 2 5" xfId="34165"/>
    <cellStyle name="Total 2 21 2 6" xfId="34166"/>
    <cellStyle name="Total 2 21 3" xfId="34167"/>
    <cellStyle name="Total 2 21 4" xfId="34168"/>
    <cellStyle name="Total 2 21 4 2" xfId="34169"/>
    <cellStyle name="Total 2 21 5" xfId="34170"/>
    <cellStyle name="Total 2 21 6" xfId="34171"/>
    <cellStyle name="Total 2 21 7" xfId="34172"/>
    <cellStyle name="Total 2 22" xfId="34173"/>
    <cellStyle name="Total 2 22 2" xfId="34174"/>
    <cellStyle name="Total 2 22 2 2" xfId="34175"/>
    <cellStyle name="Total 2 22 2 3" xfId="34176"/>
    <cellStyle name="Total 2 22 2 3 2" xfId="34177"/>
    <cellStyle name="Total 2 22 2 4" xfId="34178"/>
    <cellStyle name="Total 2 22 2 5" xfId="34179"/>
    <cellStyle name="Total 2 22 2 6" xfId="34180"/>
    <cellStyle name="Total 2 22 3" xfId="34181"/>
    <cellStyle name="Total 2 22 4" xfId="34182"/>
    <cellStyle name="Total 2 22 4 2" xfId="34183"/>
    <cellStyle name="Total 2 22 5" xfId="34184"/>
    <cellStyle name="Total 2 22 6" xfId="34185"/>
    <cellStyle name="Total 2 22 7" xfId="34186"/>
    <cellStyle name="Total 2 23" xfId="34187"/>
    <cellStyle name="Total 2 23 2" xfId="34188"/>
    <cellStyle name="Total 2 23 2 2" xfId="34189"/>
    <cellStyle name="Total 2 23 2 3" xfId="34190"/>
    <cellStyle name="Total 2 23 2 3 2" xfId="34191"/>
    <cellStyle name="Total 2 23 2 4" xfId="34192"/>
    <cellStyle name="Total 2 23 2 5" xfId="34193"/>
    <cellStyle name="Total 2 23 2 6" xfId="34194"/>
    <cellStyle name="Total 2 23 3" xfId="34195"/>
    <cellStyle name="Total 2 23 4" xfId="34196"/>
    <cellStyle name="Total 2 23 4 2" xfId="34197"/>
    <cellStyle name="Total 2 23 5" xfId="34198"/>
    <cellStyle name="Total 2 23 6" xfId="34199"/>
    <cellStyle name="Total 2 23 7" xfId="34200"/>
    <cellStyle name="Total 2 24" xfId="34201"/>
    <cellStyle name="Total 2 24 2" xfId="34202"/>
    <cellStyle name="Total 2 24 2 2" xfId="34203"/>
    <cellStyle name="Total 2 24 2 3" xfId="34204"/>
    <cellStyle name="Total 2 24 2 3 2" xfId="34205"/>
    <cellStyle name="Total 2 24 2 4" xfId="34206"/>
    <cellStyle name="Total 2 24 2 5" xfId="34207"/>
    <cellStyle name="Total 2 24 2 6" xfId="34208"/>
    <cellStyle name="Total 2 24 3" xfId="34209"/>
    <cellStyle name="Total 2 24 4" xfId="34210"/>
    <cellStyle name="Total 2 24 4 2" xfId="34211"/>
    <cellStyle name="Total 2 24 5" xfId="34212"/>
    <cellStyle name="Total 2 24 6" xfId="34213"/>
    <cellStyle name="Total 2 24 7" xfId="34214"/>
    <cellStyle name="Total 2 25" xfId="34215"/>
    <cellStyle name="Total 2 25 2" xfId="34216"/>
    <cellStyle name="Total 2 25 2 2" xfId="34217"/>
    <cellStyle name="Total 2 25 2 3" xfId="34218"/>
    <cellStyle name="Total 2 25 2 3 2" xfId="34219"/>
    <cellStyle name="Total 2 25 2 4" xfId="34220"/>
    <cellStyle name="Total 2 25 2 5" xfId="34221"/>
    <cellStyle name="Total 2 25 2 6" xfId="34222"/>
    <cellStyle name="Total 2 25 3" xfId="34223"/>
    <cellStyle name="Total 2 25 4" xfId="34224"/>
    <cellStyle name="Total 2 25 4 2" xfId="34225"/>
    <cellStyle name="Total 2 25 5" xfId="34226"/>
    <cellStyle name="Total 2 25 6" xfId="34227"/>
    <cellStyle name="Total 2 25 7" xfId="34228"/>
    <cellStyle name="Total 2 26" xfId="34229"/>
    <cellStyle name="Total 2 26 2" xfId="34230"/>
    <cellStyle name="Total 2 26 2 2" xfId="34231"/>
    <cellStyle name="Total 2 26 2 3" xfId="34232"/>
    <cellStyle name="Total 2 26 2 3 2" xfId="34233"/>
    <cellStyle name="Total 2 26 2 4" xfId="34234"/>
    <cellStyle name="Total 2 26 2 5" xfId="34235"/>
    <cellStyle name="Total 2 26 2 6" xfId="34236"/>
    <cellStyle name="Total 2 26 3" xfId="34237"/>
    <cellStyle name="Total 2 26 4" xfId="34238"/>
    <cellStyle name="Total 2 26 4 2" xfId="34239"/>
    <cellStyle name="Total 2 26 5" xfId="34240"/>
    <cellStyle name="Total 2 26 6" xfId="34241"/>
    <cellStyle name="Total 2 26 7" xfId="34242"/>
    <cellStyle name="Total 2 27" xfId="34243"/>
    <cellStyle name="Total 2 27 2" xfId="34244"/>
    <cellStyle name="Total 2 27 2 2" xfId="34245"/>
    <cellStyle name="Total 2 27 2 3" xfId="34246"/>
    <cellStyle name="Total 2 27 2 3 2" xfId="34247"/>
    <cellStyle name="Total 2 27 2 4" xfId="34248"/>
    <cellStyle name="Total 2 27 2 5" xfId="34249"/>
    <cellStyle name="Total 2 27 2 6" xfId="34250"/>
    <cellStyle name="Total 2 27 3" xfId="34251"/>
    <cellStyle name="Total 2 27 4" xfId="34252"/>
    <cellStyle name="Total 2 27 4 2" xfId="34253"/>
    <cellStyle name="Total 2 27 5" xfId="34254"/>
    <cellStyle name="Total 2 27 6" xfId="34255"/>
    <cellStyle name="Total 2 27 7" xfId="34256"/>
    <cellStyle name="Total 2 28" xfId="34257"/>
    <cellStyle name="Total 2 28 2" xfId="34258"/>
    <cellStyle name="Total 2 28 2 2" xfId="34259"/>
    <cellStyle name="Total 2 28 2 3" xfId="34260"/>
    <cellStyle name="Total 2 28 2 3 2" xfId="34261"/>
    <cellStyle name="Total 2 28 2 4" xfId="34262"/>
    <cellStyle name="Total 2 28 2 5" xfId="34263"/>
    <cellStyle name="Total 2 28 2 6" xfId="34264"/>
    <cellStyle name="Total 2 28 3" xfId="34265"/>
    <cellStyle name="Total 2 28 4" xfId="34266"/>
    <cellStyle name="Total 2 28 4 2" xfId="34267"/>
    <cellStyle name="Total 2 28 5" xfId="34268"/>
    <cellStyle name="Total 2 28 6" xfId="34269"/>
    <cellStyle name="Total 2 28 7" xfId="34270"/>
    <cellStyle name="Total 2 29" xfId="34271"/>
    <cellStyle name="Total 2 29 2" xfId="34272"/>
    <cellStyle name="Total 2 29 2 2" xfId="34273"/>
    <cellStyle name="Total 2 29 2 3" xfId="34274"/>
    <cellStyle name="Total 2 29 2 3 2" xfId="34275"/>
    <cellStyle name="Total 2 29 2 4" xfId="34276"/>
    <cellStyle name="Total 2 29 2 5" xfId="34277"/>
    <cellStyle name="Total 2 29 2 6" xfId="34278"/>
    <cellStyle name="Total 2 29 3" xfId="34279"/>
    <cellStyle name="Total 2 29 4" xfId="34280"/>
    <cellStyle name="Total 2 29 4 2" xfId="34281"/>
    <cellStyle name="Total 2 29 5" xfId="34282"/>
    <cellStyle name="Total 2 29 6" xfId="34283"/>
    <cellStyle name="Total 2 29 7" xfId="34284"/>
    <cellStyle name="Total 2 3" xfId="34285"/>
    <cellStyle name="Total 2 3 2" xfId="34286"/>
    <cellStyle name="Total 2 3 2 2" xfId="34287"/>
    <cellStyle name="Total 2 3 2 3" xfId="34288"/>
    <cellStyle name="Total 2 3 2 3 2" xfId="34289"/>
    <cellStyle name="Total 2 3 2 4" xfId="34290"/>
    <cellStyle name="Total 2 3 2 5" xfId="34291"/>
    <cellStyle name="Total 2 3 2 6" xfId="34292"/>
    <cellStyle name="Total 2 3 3" xfId="34293"/>
    <cellStyle name="Total 2 3 4" xfId="34294"/>
    <cellStyle name="Total 2 3 4 2" xfId="34295"/>
    <cellStyle name="Total 2 3 5" xfId="34296"/>
    <cellStyle name="Total 2 3 6" xfId="34297"/>
    <cellStyle name="Total 2 3 7" xfId="34298"/>
    <cellStyle name="Total 2 30" xfId="34299"/>
    <cellStyle name="Total 2 30 2" xfId="34300"/>
    <cellStyle name="Total 2 30 2 2" xfId="34301"/>
    <cellStyle name="Total 2 30 2 3" xfId="34302"/>
    <cellStyle name="Total 2 30 2 3 2" xfId="34303"/>
    <cellStyle name="Total 2 30 2 4" xfId="34304"/>
    <cellStyle name="Total 2 30 2 5" xfId="34305"/>
    <cellStyle name="Total 2 30 2 6" xfId="34306"/>
    <cellStyle name="Total 2 30 3" xfId="34307"/>
    <cellStyle name="Total 2 30 4" xfId="34308"/>
    <cellStyle name="Total 2 30 4 2" xfId="34309"/>
    <cellStyle name="Total 2 30 5" xfId="34310"/>
    <cellStyle name="Total 2 30 6" xfId="34311"/>
    <cellStyle name="Total 2 30 7" xfId="34312"/>
    <cellStyle name="Total 2 31" xfId="34313"/>
    <cellStyle name="Total 2 31 2" xfId="34314"/>
    <cellStyle name="Total 2 31 2 2" xfId="34315"/>
    <cellStyle name="Total 2 31 2 3" xfId="34316"/>
    <cellStyle name="Total 2 31 2 3 2" xfId="34317"/>
    <cellStyle name="Total 2 31 2 4" xfId="34318"/>
    <cellStyle name="Total 2 31 2 5" xfId="34319"/>
    <cellStyle name="Total 2 31 2 6" xfId="34320"/>
    <cellStyle name="Total 2 31 3" xfId="34321"/>
    <cellStyle name="Total 2 31 4" xfId="34322"/>
    <cellStyle name="Total 2 31 4 2" xfId="34323"/>
    <cellStyle name="Total 2 31 5" xfId="34324"/>
    <cellStyle name="Total 2 31 6" xfId="34325"/>
    <cellStyle name="Total 2 31 7" xfId="34326"/>
    <cellStyle name="Total 2 32" xfId="34327"/>
    <cellStyle name="Total 2 32 2" xfId="34328"/>
    <cellStyle name="Total 2 32 2 2" xfId="34329"/>
    <cellStyle name="Total 2 32 2 3" xfId="34330"/>
    <cellStyle name="Total 2 32 2 3 2" xfId="34331"/>
    <cellStyle name="Total 2 32 2 4" xfId="34332"/>
    <cellStyle name="Total 2 32 2 5" xfId="34333"/>
    <cellStyle name="Total 2 32 2 6" xfId="34334"/>
    <cellStyle name="Total 2 32 3" xfId="34335"/>
    <cellStyle name="Total 2 32 4" xfId="34336"/>
    <cellStyle name="Total 2 32 4 2" xfId="34337"/>
    <cellStyle name="Total 2 32 5" xfId="34338"/>
    <cellStyle name="Total 2 32 6" xfId="34339"/>
    <cellStyle name="Total 2 32 7" xfId="34340"/>
    <cellStyle name="Total 2 33" xfId="34341"/>
    <cellStyle name="Total 2 33 2" xfId="34342"/>
    <cellStyle name="Total 2 33 2 2" xfId="34343"/>
    <cellStyle name="Total 2 33 2 3" xfId="34344"/>
    <cellStyle name="Total 2 33 2 3 2" xfId="34345"/>
    <cellStyle name="Total 2 33 2 4" xfId="34346"/>
    <cellStyle name="Total 2 33 2 5" xfId="34347"/>
    <cellStyle name="Total 2 33 2 6" xfId="34348"/>
    <cellStyle name="Total 2 33 3" xfId="34349"/>
    <cellStyle name="Total 2 33 4" xfId="34350"/>
    <cellStyle name="Total 2 33 4 2" xfId="34351"/>
    <cellStyle name="Total 2 33 5" xfId="34352"/>
    <cellStyle name="Total 2 33 6" xfId="34353"/>
    <cellStyle name="Total 2 33 7" xfId="34354"/>
    <cellStyle name="Total 2 34" xfId="34355"/>
    <cellStyle name="Total 2 34 2" xfId="34356"/>
    <cellStyle name="Total 2 34 2 2" xfId="34357"/>
    <cellStyle name="Total 2 34 2 3" xfId="34358"/>
    <cellStyle name="Total 2 34 2 3 2" xfId="34359"/>
    <cellStyle name="Total 2 34 2 4" xfId="34360"/>
    <cellStyle name="Total 2 34 2 5" xfId="34361"/>
    <cellStyle name="Total 2 34 2 6" xfId="34362"/>
    <cellStyle name="Total 2 34 3" xfId="34363"/>
    <cellStyle name="Total 2 34 4" xfId="34364"/>
    <cellStyle name="Total 2 34 4 2" xfId="34365"/>
    <cellStyle name="Total 2 34 5" xfId="34366"/>
    <cellStyle name="Total 2 34 6" xfId="34367"/>
    <cellStyle name="Total 2 34 7" xfId="34368"/>
    <cellStyle name="Total 2 35" xfId="34369"/>
    <cellStyle name="Total 2 35 2" xfId="34370"/>
    <cellStyle name="Total 2 35 2 2" xfId="34371"/>
    <cellStyle name="Total 2 35 2 3" xfId="34372"/>
    <cellStyle name="Total 2 35 2 3 2" xfId="34373"/>
    <cellStyle name="Total 2 35 2 4" xfId="34374"/>
    <cellStyle name="Total 2 35 2 5" xfId="34375"/>
    <cellStyle name="Total 2 35 2 6" xfId="34376"/>
    <cellStyle name="Total 2 35 3" xfId="34377"/>
    <cellStyle name="Total 2 35 4" xfId="34378"/>
    <cellStyle name="Total 2 35 4 2" xfId="34379"/>
    <cellStyle name="Total 2 35 5" xfId="34380"/>
    <cellStyle name="Total 2 35 6" xfId="34381"/>
    <cellStyle name="Total 2 35 7" xfId="34382"/>
    <cellStyle name="Total 2 36" xfId="34383"/>
    <cellStyle name="Total 2 36 2" xfId="34384"/>
    <cellStyle name="Total 2 36 2 2" xfId="34385"/>
    <cellStyle name="Total 2 36 2 3" xfId="34386"/>
    <cellStyle name="Total 2 36 2 3 2" xfId="34387"/>
    <cellStyle name="Total 2 36 2 4" xfId="34388"/>
    <cellStyle name="Total 2 36 2 5" xfId="34389"/>
    <cellStyle name="Total 2 36 2 6" xfId="34390"/>
    <cellStyle name="Total 2 36 3" xfId="34391"/>
    <cellStyle name="Total 2 36 4" xfId="34392"/>
    <cellStyle name="Total 2 36 4 2" xfId="34393"/>
    <cellStyle name="Total 2 36 5" xfId="34394"/>
    <cellStyle name="Total 2 36 6" xfId="34395"/>
    <cellStyle name="Total 2 36 7" xfId="34396"/>
    <cellStyle name="Total 2 37" xfId="34397"/>
    <cellStyle name="Total 2 37 2" xfId="34398"/>
    <cellStyle name="Total 2 37 2 2" xfId="34399"/>
    <cellStyle name="Total 2 37 2 3" xfId="34400"/>
    <cellStyle name="Total 2 37 2 3 2" xfId="34401"/>
    <cellStyle name="Total 2 37 2 4" xfId="34402"/>
    <cellStyle name="Total 2 37 2 5" xfId="34403"/>
    <cellStyle name="Total 2 37 2 6" xfId="34404"/>
    <cellStyle name="Total 2 37 3" xfId="34405"/>
    <cellStyle name="Total 2 37 4" xfId="34406"/>
    <cellStyle name="Total 2 37 4 2" xfId="34407"/>
    <cellStyle name="Total 2 37 5" xfId="34408"/>
    <cellStyle name="Total 2 37 6" xfId="34409"/>
    <cellStyle name="Total 2 37 7" xfId="34410"/>
    <cellStyle name="Total 2 38" xfId="34411"/>
    <cellStyle name="Total 2 38 2" xfId="34412"/>
    <cellStyle name="Total 2 38 2 2" xfId="34413"/>
    <cellStyle name="Total 2 38 2 3" xfId="34414"/>
    <cellStyle name="Total 2 38 2 3 2" xfId="34415"/>
    <cellStyle name="Total 2 38 2 4" xfId="34416"/>
    <cellStyle name="Total 2 38 2 5" xfId="34417"/>
    <cellStyle name="Total 2 38 2 6" xfId="34418"/>
    <cellStyle name="Total 2 38 3" xfId="34419"/>
    <cellStyle name="Total 2 38 4" xfId="34420"/>
    <cellStyle name="Total 2 38 4 2" xfId="34421"/>
    <cellStyle name="Total 2 38 5" xfId="34422"/>
    <cellStyle name="Total 2 38 6" xfId="34423"/>
    <cellStyle name="Total 2 38 7" xfId="34424"/>
    <cellStyle name="Total 2 39" xfId="34425"/>
    <cellStyle name="Total 2 39 2" xfId="34426"/>
    <cellStyle name="Total 2 39 2 2" xfId="34427"/>
    <cellStyle name="Total 2 39 2 3" xfId="34428"/>
    <cellStyle name="Total 2 39 2 3 2" xfId="34429"/>
    <cellStyle name="Total 2 39 2 4" xfId="34430"/>
    <cellStyle name="Total 2 39 2 5" xfId="34431"/>
    <cellStyle name="Total 2 39 2 6" xfId="34432"/>
    <cellStyle name="Total 2 39 3" xfId="34433"/>
    <cellStyle name="Total 2 39 4" xfId="34434"/>
    <cellStyle name="Total 2 39 4 2" xfId="34435"/>
    <cellStyle name="Total 2 39 5" xfId="34436"/>
    <cellStyle name="Total 2 39 6" xfId="34437"/>
    <cellStyle name="Total 2 39 7" xfId="34438"/>
    <cellStyle name="Total 2 4" xfId="34439"/>
    <cellStyle name="Total 2 4 2" xfId="34440"/>
    <cellStyle name="Total 2 4 2 2" xfId="34441"/>
    <cellStyle name="Total 2 4 2 3" xfId="34442"/>
    <cellStyle name="Total 2 4 2 3 2" xfId="34443"/>
    <cellStyle name="Total 2 4 2 4" xfId="34444"/>
    <cellStyle name="Total 2 4 2 5" xfId="34445"/>
    <cellStyle name="Total 2 4 2 6" xfId="34446"/>
    <cellStyle name="Total 2 4 3" xfId="34447"/>
    <cellStyle name="Total 2 4 4" xfId="34448"/>
    <cellStyle name="Total 2 4 4 2" xfId="34449"/>
    <cellStyle name="Total 2 4 5" xfId="34450"/>
    <cellStyle name="Total 2 4 6" xfId="34451"/>
    <cellStyle name="Total 2 4 7" xfId="34452"/>
    <cellStyle name="Total 2 40" xfId="34453"/>
    <cellStyle name="Total 2 40 2" xfId="34454"/>
    <cellStyle name="Total 2 40 2 2" xfId="34455"/>
    <cellStyle name="Total 2 40 2 3" xfId="34456"/>
    <cellStyle name="Total 2 40 2 3 2" xfId="34457"/>
    <cellStyle name="Total 2 40 2 4" xfId="34458"/>
    <cellStyle name="Total 2 40 2 5" xfId="34459"/>
    <cellStyle name="Total 2 40 2 6" xfId="34460"/>
    <cellStyle name="Total 2 40 3" xfId="34461"/>
    <cellStyle name="Total 2 40 4" xfId="34462"/>
    <cellStyle name="Total 2 40 4 2" xfId="34463"/>
    <cellStyle name="Total 2 40 5" xfId="34464"/>
    <cellStyle name="Total 2 40 6" xfId="34465"/>
    <cellStyle name="Total 2 40 7" xfId="34466"/>
    <cellStyle name="Total 2 41" xfId="34467"/>
    <cellStyle name="Total 2 41 2" xfId="34468"/>
    <cellStyle name="Total 2 41 2 2" xfId="34469"/>
    <cellStyle name="Total 2 41 2 3" xfId="34470"/>
    <cellStyle name="Total 2 41 2 3 2" xfId="34471"/>
    <cellStyle name="Total 2 41 2 4" xfId="34472"/>
    <cellStyle name="Total 2 41 2 5" xfId="34473"/>
    <cellStyle name="Total 2 41 2 6" xfId="34474"/>
    <cellStyle name="Total 2 41 3" xfId="34475"/>
    <cellStyle name="Total 2 41 4" xfId="34476"/>
    <cellStyle name="Total 2 41 4 2" xfId="34477"/>
    <cellStyle name="Total 2 41 5" xfId="34478"/>
    <cellStyle name="Total 2 41 6" xfId="34479"/>
    <cellStyle name="Total 2 41 7" xfId="34480"/>
    <cellStyle name="Total 2 42" xfId="34481"/>
    <cellStyle name="Total 2 42 2" xfId="34482"/>
    <cellStyle name="Total 2 42 2 2" xfId="34483"/>
    <cellStyle name="Total 2 42 2 3" xfId="34484"/>
    <cellStyle name="Total 2 42 2 3 2" xfId="34485"/>
    <cellStyle name="Total 2 42 2 4" xfId="34486"/>
    <cellStyle name="Total 2 42 2 5" xfId="34487"/>
    <cellStyle name="Total 2 42 2 6" xfId="34488"/>
    <cellStyle name="Total 2 42 3" xfId="34489"/>
    <cellStyle name="Total 2 42 4" xfId="34490"/>
    <cellStyle name="Total 2 42 4 2" xfId="34491"/>
    <cellStyle name="Total 2 42 5" xfId="34492"/>
    <cellStyle name="Total 2 42 6" xfId="34493"/>
    <cellStyle name="Total 2 42 7" xfId="34494"/>
    <cellStyle name="Total 2 43" xfId="34495"/>
    <cellStyle name="Total 2 43 2" xfId="34496"/>
    <cellStyle name="Total 2 43 2 2" xfId="34497"/>
    <cellStyle name="Total 2 43 2 3" xfId="34498"/>
    <cellStyle name="Total 2 43 2 3 2" xfId="34499"/>
    <cellStyle name="Total 2 43 2 4" xfId="34500"/>
    <cellStyle name="Total 2 43 2 5" xfId="34501"/>
    <cellStyle name="Total 2 43 2 6" xfId="34502"/>
    <cellStyle name="Total 2 43 3" xfId="34503"/>
    <cellStyle name="Total 2 43 4" xfId="34504"/>
    <cellStyle name="Total 2 43 4 2" xfId="34505"/>
    <cellStyle name="Total 2 43 5" xfId="34506"/>
    <cellStyle name="Total 2 43 6" xfId="34507"/>
    <cellStyle name="Total 2 43 7" xfId="34508"/>
    <cellStyle name="Total 2 44" xfId="34509"/>
    <cellStyle name="Total 2 44 2" xfId="34510"/>
    <cellStyle name="Total 2 44 2 2" xfId="34511"/>
    <cellStyle name="Total 2 44 2 3" xfId="34512"/>
    <cellStyle name="Total 2 44 2 3 2" xfId="34513"/>
    <cellStyle name="Total 2 44 2 4" xfId="34514"/>
    <cellStyle name="Total 2 44 2 5" xfId="34515"/>
    <cellStyle name="Total 2 44 2 6" xfId="34516"/>
    <cellStyle name="Total 2 44 3" xfId="34517"/>
    <cellStyle name="Total 2 44 4" xfId="34518"/>
    <cellStyle name="Total 2 44 4 2" xfId="34519"/>
    <cellStyle name="Total 2 44 5" xfId="34520"/>
    <cellStyle name="Total 2 44 6" xfId="34521"/>
    <cellStyle name="Total 2 44 7" xfId="34522"/>
    <cellStyle name="Total 2 45" xfId="34523"/>
    <cellStyle name="Total 2 45 2" xfId="34524"/>
    <cellStyle name="Total 2 45 2 2" xfId="34525"/>
    <cellStyle name="Total 2 45 2 3" xfId="34526"/>
    <cellStyle name="Total 2 45 2 3 2" xfId="34527"/>
    <cellStyle name="Total 2 45 2 4" xfId="34528"/>
    <cellStyle name="Total 2 45 2 5" xfId="34529"/>
    <cellStyle name="Total 2 45 2 6" xfId="34530"/>
    <cellStyle name="Total 2 45 3" xfId="34531"/>
    <cellStyle name="Total 2 45 4" xfId="34532"/>
    <cellStyle name="Total 2 45 4 2" xfId="34533"/>
    <cellStyle name="Total 2 45 5" xfId="34534"/>
    <cellStyle name="Total 2 45 6" xfId="34535"/>
    <cellStyle name="Total 2 45 7" xfId="34536"/>
    <cellStyle name="Total 2 46" xfId="34537"/>
    <cellStyle name="Total 2 46 2" xfId="34538"/>
    <cellStyle name="Total 2 46 2 2" xfId="34539"/>
    <cellStyle name="Total 2 46 2 3" xfId="34540"/>
    <cellStyle name="Total 2 46 2 3 2" xfId="34541"/>
    <cellStyle name="Total 2 46 2 4" xfId="34542"/>
    <cellStyle name="Total 2 46 2 5" xfId="34543"/>
    <cellStyle name="Total 2 46 2 6" xfId="34544"/>
    <cellStyle name="Total 2 46 3" xfId="34545"/>
    <cellStyle name="Total 2 46 4" xfId="34546"/>
    <cellStyle name="Total 2 46 4 2" xfId="34547"/>
    <cellStyle name="Total 2 46 5" xfId="34548"/>
    <cellStyle name="Total 2 46 6" xfId="34549"/>
    <cellStyle name="Total 2 46 7" xfId="34550"/>
    <cellStyle name="Total 2 47" xfId="34551"/>
    <cellStyle name="Total 2 47 2" xfId="34552"/>
    <cellStyle name="Total 2 47 2 2" xfId="34553"/>
    <cellStyle name="Total 2 47 2 3" xfId="34554"/>
    <cellStyle name="Total 2 47 2 3 2" xfId="34555"/>
    <cellStyle name="Total 2 47 2 4" xfId="34556"/>
    <cellStyle name="Total 2 47 2 5" xfId="34557"/>
    <cellStyle name="Total 2 47 2 6" xfId="34558"/>
    <cellStyle name="Total 2 47 3" xfId="34559"/>
    <cellStyle name="Total 2 47 4" xfId="34560"/>
    <cellStyle name="Total 2 47 4 2" xfId="34561"/>
    <cellStyle name="Total 2 47 5" xfId="34562"/>
    <cellStyle name="Total 2 47 6" xfId="34563"/>
    <cellStyle name="Total 2 47 7" xfId="34564"/>
    <cellStyle name="Total 2 48" xfId="34565"/>
    <cellStyle name="Total 2 48 2" xfId="34566"/>
    <cellStyle name="Total 2 48 2 2" xfId="34567"/>
    <cellStyle name="Total 2 48 2 3" xfId="34568"/>
    <cellStyle name="Total 2 48 2 3 2" xfId="34569"/>
    <cellStyle name="Total 2 48 2 4" xfId="34570"/>
    <cellStyle name="Total 2 48 2 5" xfId="34571"/>
    <cellStyle name="Total 2 48 2 6" xfId="34572"/>
    <cellStyle name="Total 2 48 3" xfId="34573"/>
    <cellStyle name="Total 2 48 4" xfId="34574"/>
    <cellStyle name="Total 2 48 4 2" xfId="34575"/>
    <cellStyle name="Total 2 48 5" xfId="34576"/>
    <cellStyle name="Total 2 48 6" xfId="34577"/>
    <cellStyle name="Total 2 48 7" xfId="34578"/>
    <cellStyle name="Total 2 49" xfId="34579"/>
    <cellStyle name="Total 2 49 2" xfId="34580"/>
    <cellStyle name="Total 2 49 2 2" xfId="34581"/>
    <cellStyle name="Total 2 49 2 3" xfId="34582"/>
    <cellStyle name="Total 2 49 2 3 2" xfId="34583"/>
    <cellStyle name="Total 2 49 2 4" xfId="34584"/>
    <cellStyle name="Total 2 49 2 5" xfId="34585"/>
    <cellStyle name="Total 2 49 2 6" xfId="34586"/>
    <cellStyle name="Total 2 49 3" xfId="34587"/>
    <cellStyle name="Total 2 49 4" xfId="34588"/>
    <cellStyle name="Total 2 49 4 2" xfId="34589"/>
    <cellStyle name="Total 2 49 5" xfId="34590"/>
    <cellStyle name="Total 2 49 6" xfId="34591"/>
    <cellStyle name="Total 2 49 7" xfId="34592"/>
    <cellStyle name="Total 2 5" xfId="34593"/>
    <cellStyle name="Total 2 5 2" xfId="34594"/>
    <cellStyle name="Total 2 5 2 2" xfId="34595"/>
    <cellStyle name="Total 2 5 2 3" xfId="34596"/>
    <cellStyle name="Total 2 5 2 3 2" xfId="34597"/>
    <cellStyle name="Total 2 5 2 4" xfId="34598"/>
    <cellStyle name="Total 2 5 2 5" xfId="34599"/>
    <cellStyle name="Total 2 5 2 6" xfId="34600"/>
    <cellStyle name="Total 2 5 3" xfId="34601"/>
    <cellStyle name="Total 2 5 4" xfId="34602"/>
    <cellStyle name="Total 2 5 4 2" xfId="34603"/>
    <cellStyle name="Total 2 5 5" xfId="34604"/>
    <cellStyle name="Total 2 5 6" xfId="34605"/>
    <cellStyle name="Total 2 5 7" xfId="34606"/>
    <cellStyle name="Total 2 50" xfId="34607"/>
    <cellStyle name="Total 2 50 2" xfId="34608"/>
    <cellStyle name="Total 2 50 2 2" xfId="34609"/>
    <cellStyle name="Total 2 50 2 3" xfId="34610"/>
    <cellStyle name="Total 2 50 2 3 2" xfId="34611"/>
    <cellStyle name="Total 2 50 2 4" xfId="34612"/>
    <cellStyle name="Total 2 50 2 5" xfId="34613"/>
    <cellStyle name="Total 2 50 2 6" xfId="34614"/>
    <cellStyle name="Total 2 50 3" xfId="34615"/>
    <cellStyle name="Total 2 50 4" xfId="34616"/>
    <cellStyle name="Total 2 50 4 2" xfId="34617"/>
    <cellStyle name="Total 2 50 5" xfId="34618"/>
    <cellStyle name="Total 2 50 6" xfId="34619"/>
    <cellStyle name="Total 2 50 7" xfId="34620"/>
    <cellStyle name="Total 2 51" xfId="34621"/>
    <cellStyle name="Total 2 51 2" xfId="34622"/>
    <cellStyle name="Total 2 51 2 2" xfId="34623"/>
    <cellStyle name="Total 2 51 2 3" xfId="34624"/>
    <cellStyle name="Total 2 51 2 3 2" xfId="34625"/>
    <cellStyle name="Total 2 51 2 4" xfId="34626"/>
    <cellStyle name="Total 2 51 2 5" xfId="34627"/>
    <cellStyle name="Total 2 51 2 6" xfId="34628"/>
    <cellStyle name="Total 2 51 3" xfId="34629"/>
    <cellStyle name="Total 2 51 4" xfId="34630"/>
    <cellStyle name="Total 2 51 4 2" xfId="34631"/>
    <cellStyle name="Total 2 51 5" xfId="34632"/>
    <cellStyle name="Total 2 51 6" xfId="34633"/>
    <cellStyle name="Total 2 51 7" xfId="34634"/>
    <cellStyle name="Total 2 52" xfId="34635"/>
    <cellStyle name="Total 2 52 2" xfId="34636"/>
    <cellStyle name="Total 2 52 2 2" xfId="34637"/>
    <cellStyle name="Total 2 52 2 3" xfId="34638"/>
    <cellStyle name="Total 2 52 2 3 2" xfId="34639"/>
    <cellStyle name="Total 2 52 2 4" xfId="34640"/>
    <cellStyle name="Total 2 52 2 5" xfId="34641"/>
    <cellStyle name="Total 2 52 2 6" xfId="34642"/>
    <cellStyle name="Total 2 52 3" xfId="34643"/>
    <cellStyle name="Total 2 52 4" xfId="34644"/>
    <cellStyle name="Total 2 52 4 2" xfId="34645"/>
    <cellStyle name="Total 2 52 5" xfId="34646"/>
    <cellStyle name="Total 2 52 6" xfId="34647"/>
    <cellStyle name="Total 2 52 7" xfId="34648"/>
    <cellStyle name="Total 2 53" xfId="34649"/>
    <cellStyle name="Total 2 53 2" xfId="34650"/>
    <cellStyle name="Total 2 53 2 2" xfId="34651"/>
    <cellStyle name="Total 2 53 2 3" xfId="34652"/>
    <cellStyle name="Total 2 53 2 3 2" xfId="34653"/>
    <cellStyle name="Total 2 53 2 4" xfId="34654"/>
    <cellStyle name="Total 2 53 2 5" xfId="34655"/>
    <cellStyle name="Total 2 53 2 6" xfId="34656"/>
    <cellStyle name="Total 2 53 3" xfId="34657"/>
    <cellStyle name="Total 2 53 4" xfId="34658"/>
    <cellStyle name="Total 2 53 4 2" xfId="34659"/>
    <cellStyle name="Total 2 53 5" xfId="34660"/>
    <cellStyle name="Total 2 53 6" xfId="34661"/>
    <cellStyle name="Total 2 53 7" xfId="34662"/>
    <cellStyle name="Total 2 54" xfId="34663"/>
    <cellStyle name="Total 2 54 2" xfId="34664"/>
    <cellStyle name="Total 2 54 2 2" xfId="34665"/>
    <cellStyle name="Total 2 54 2 3" xfId="34666"/>
    <cellStyle name="Total 2 54 2 3 2" xfId="34667"/>
    <cellStyle name="Total 2 54 2 4" xfId="34668"/>
    <cellStyle name="Total 2 54 2 5" xfId="34669"/>
    <cellStyle name="Total 2 54 2 6" xfId="34670"/>
    <cellStyle name="Total 2 54 3" xfId="34671"/>
    <cellStyle name="Total 2 54 4" xfId="34672"/>
    <cellStyle name="Total 2 54 4 2" xfId="34673"/>
    <cellStyle name="Total 2 54 5" xfId="34674"/>
    <cellStyle name="Total 2 54 6" xfId="34675"/>
    <cellStyle name="Total 2 54 7" xfId="34676"/>
    <cellStyle name="Total 2 55" xfId="34677"/>
    <cellStyle name="Total 2 55 2" xfId="34678"/>
    <cellStyle name="Total 2 55 2 2" xfId="34679"/>
    <cellStyle name="Total 2 55 2 3" xfId="34680"/>
    <cellStyle name="Total 2 55 2 3 2" xfId="34681"/>
    <cellStyle name="Total 2 55 2 4" xfId="34682"/>
    <cellStyle name="Total 2 55 2 5" xfId="34683"/>
    <cellStyle name="Total 2 55 2 6" xfId="34684"/>
    <cellStyle name="Total 2 55 3" xfId="34685"/>
    <cellStyle name="Total 2 55 4" xfId="34686"/>
    <cellStyle name="Total 2 55 4 2" xfId="34687"/>
    <cellStyle name="Total 2 55 5" xfId="34688"/>
    <cellStyle name="Total 2 55 6" xfId="34689"/>
    <cellStyle name="Total 2 55 7" xfId="34690"/>
    <cellStyle name="Total 2 56" xfId="34691"/>
    <cellStyle name="Total 2 56 2" xfId="34692"/>
    <cellStyle name="Total 2 56 2 2" xfId="34693"/>
    <cellStyle name="Total 2 56 2 3" xfId="34694"/>
    <cellStyle name="Total 2 56 2 3 2" xfId="34695"/>
    <cellStyle name="Total 2 56 2 4" xfId="34696"/>
    <cellStyle name="Total 2 56 2 5" xfId="34697"/>
    <cellStyle name="Total 2 56 2 6" xfId="34698"/>
    <cellStyle name="Total 2 56 3" xfId="34699"/>
    <cellStyle name="Total 2 56 4" xfId="34700"/>
    <cellStyle name="Total 2 56 4 2" xfId="34701"/>
    <cellStyle name="Total 2 56 5" xfId="34702"/>
    <cellStyle name="Total 2 56 6" xfId="34703"/>
    <cellStyle name="Total 2 56 7" xfId="34704"/>
    <cellStyle name="Total 2 57" xfId="34705"/>
    <cellStyle name="Total 2 57 2" xfId="34706"/>
    <cellStyle name="Total 2 57 2 2" xfId="34707"/>
    <cellStyle name="Total 2 57 2 3" xfId="34708"/>
    <cellStyle name="Total 2 57 2 3 2" xfId="34709"/>
    <cellStyle name="Total 2 57 2 4" xfId="34710"/>
    <cellStyle name="Total 2 57 2 5" xfId="34711"/>
    <cellStyle name="Total 2 57 2 6" xfId="34712"/>
    <cellStyle name="Total 2 57 3" xfId="34713"/>
    <cellStyle name="Total 2 57 4" xfId="34714"/>
    <cellStyle name="Total 2 57 4 2" xfId="34715"/>
    <cellStyle name="Total 2 57 5" xfId="34716"/>
    <cellStyle name="Total 2 57 6" xfId="34717"/>
    <cellStyle name="Total 2 57 7" xfId="34718"/>
    <cellStyle name="Total 2 58" xfId="34719"/>
    <cellStyle name="Total 2 58 2" xfId="34720"/>
    <cellStyle name="Total 2 58 2 2" xfId="34721"/>
    <cellStyle name="Total 2 58 2 3" xfId="34722"/>
    <cellStyle name="Total 2 58 2 3 2" xfId="34723"/>
    <cellStyle name="Total 2 58 2 4" xfId="34724"/>
    <cellStyle name="Total 2 58 2 5" xfId="34725"/>
    <cellStyle name="Total 2 58 2 6" xfId="34726"/>
    <cellStyle name="Total 2 58 3" xfId="34727"/>
    <cellStyle name="Total 2 58 4" xfId="34728"/>
    <cellStyle name="Total 2 58 4 2" xfId="34729"/>
    <cellStyle name="Total 2 58 5" xfId="34730"/>
    <cellStyle name="Total 2 58 6" xfId="34731"/>
    <cellStyle name="Total 2 58 7" xfId="34732"/>
    <cellStyle name="Total 2 59" xfId="34733"/>
    <cellStyle name="Total 2 59 2" xfId="34734"/>
    <cellStyle name="Total 2 59 2 2" xfId="34735"/>
    <cellStyle name="Total 2 59 2 3" xfId="34736"/>
    <cellStyle name="Total 2 59 2 3 2" xfId="34737"/>
    <cellStyle name="Total 2 59 2 4" xfId="34738"/>
    <cellStyle name="Total 2 59 2 5" xfId="34739"/>
    <cellStyle name="Total 2 59 2 6" xfId="34740"/>
    <cellStyle name="Total 2 59 3" xfId="34741"/>
    <cellStyle name="Total 2 59 4" xfId="34742"/>
    <cellStyle name="Total 2 59 4 2" xfId="34743"/>
    <cellStyle name="Total 2 59 5" xfId="34744"/>
    <cellStyle name="Total 2 59 6" xfId="34745"/>
    <cellStyle name="Total 2 59 7" xfId="34746"/>
    <cellStyle name="Total 2 6" xfId="34747"/>
    <cellStyle name="Total 2 6 2" xfId="34748"/>
    <cellStyle name="Total 2 6 2 2" xfId="34749"/>
    <cellStyle name="Total 2 6 2 3" xfId="34750"/>
    <cellStyle name="Total 2 6 2 3 2" xfId="34751"/>
    <cellStyle name="Total 2 6 2 4" xfId="34752"/>
    <cellStyle name="Total 2 6 2 5" xfId="34753"/>
    <cellStyle name="Total 2 6 2 6" xfId="34754"/>
    <cellStyle name="Total 2 6 3" xfId="34755"/>
    <cellStyle name="Total 2 6 4" xfId="34756"/>
    <cellStyle name="Total 2 6 4 2" xfId="34757"/>
    <cellStyle name="Total 2 6 5" xfId="34758"/>
    <cellStyle name="Total 2 6 6" xfId="34759"/>
    <cellStyle name="Total 2 6 7" xfId="34760"/>
    <cellStyle name="Total 2 60" xfId="34761"/>
    <cellStyle name="Total 2 60 2" xfId="34762"/>
    <cellStyle name="Total 2 60 2 2" xfId="34763"/>
    <cellStyle name="Total 2 60 2 3" xfId="34764"/>
    <cellStyle name="Total 2 60 2 3 2" xfId="34765"/>
    <cellStyle name="Total 2 60 2 4" xfId="34766"/>
    <cellStyle name="Total 2 60 2 5" xfId="34767"/>
    <cellStyle name="Total 2 60 2 6" xfId="34768"/>
    <cellStyle name="Total 2 60 3" xfId="34769"/>
    <cellStyle name="Total 2 60 4" xfId="34770"/>
    <cellStyle name="Total 2 60 4 2" xfId="34771"/>
    <cellStyle name="Total 2 60 5" xfId="34772"/>
    <cellStyle name="Total 2 60 6" xfId="34773"/>
    <cellStyle name="Total 2 60 7" xfId="34774"/>
    <cellStyle name="Total 2 61" xfId="34775"/>
    <cellStyle name="Total 2 61 2" xfId="34776"/>
    <cellStyle name="Total 2 61 2 2" xfId="34777"/>
    <cellStyle name="Total 2 61 2 3" xfId="34778"/>
    <cellStyle name="Total 2 61 2 3 2" xfId="34779"/>
    <cellStyle name="Total 2 61 2 4" xfId="34780"/>
    <cellStyle name="Total 2 61 2 5" xfId="34781"/>
    <cellStyle name="Total 2 61 2 6" xfId="34782"/>
    <cellStyle name="Total 2 61 3" xfId="34783"/>
    <cellStyle name="Total 2 61 4" xfId="34784"/>
    <cellStyle name="Total 2 61 4 2" xfId="34785"/>
    <cellStyle name="Total 2 61 5" xfId="34786"/>
    <cellStyle name="Total 2 61 6" xfId="34787"/>
    <cellStyle name="Total 2 61 7" xfId="34788"/>
    <cellStyle name="Total 2 62" xfId="34789"/>
    <cellStyle name="Total 2 62 2" xfId="34790"/>
    <cellStyle name="Total 2 62 2 2" xfId="34791"/>
    <cellStyle name="Total 2 62 2 3" xfId="34792"/>
    <cellStyle name="Total 2 62 2 3 2" xfId="34793"/>
    <cellStyle name="Total 2 62 2 4" xfId="34794"/>
    <cellStyle name="Total 2 62 2 5" xfId="34795"/>
    <cellStyle name="Total 2 62 2 6" xfId="34796"/>
    <cellStyle name="Total 2 62 3" xfId="34797"/>
    <cellStyle name="Total 2 62 4" xfId="34798"/>
    <cellStyle name="Total 2 62 4 2" xfId="34799"/>
    <cellStyle name="Total 2 62 5" xfId="34800"/>
    <cellStyle name="Total 2 62 6" xfId="34801"/>
    <cellStyle name="Total 2 62 7" xfId="34802"/>
    <cellStyle name="Total 2 63" xfId="34803"/>
    <cellStyle name="Total 2 63 2" xfId="34804"/>
    <cellStyle name="Total 2 63 2 2" xfId="34805"/>
    <cellStyle name="Total 2 63 2 3" xfId="34806"/>
    <cellStyle name="Total 2 63 2 3 2" xfId="34807"/>
    <cellStyle name="Total 2 63 2 4" xfId="34808"/>
    <cellStyle name="Total 2 63 2 5" xfId="34809"/>
    <cellStyle name="Total 2 63 2 6" xfId="34810"/>
    <cellStyle name="Total 2 63 3" xfId="34811"/>
    <cellStyle name="Total 2 63 4" xfId="34812"/>
    <cellStyle name="Total 2 63 4 2" xfId="34813"/>
    <cellStyle name="Total 2 63 5" xfId="34814"/>
    <cellStyle name="Total 2 63 6" xfId="34815"/>
    <cellStyle name="Total 2 63 7" xfId="34816"/>
    <cellStyle name="Total 2 64" xfId="34817"/>
    <cellStyle name="Total 2 64 2" xfId="34818"/>
    <cellStyle name="Total 2 64 2 2" xfId="34819"/>
    <cellStyle name="Total 2 64 2 3" xfId="34820"/>
    <cellStyle name="Total 2 64 2 3 2" xfId="34821"/>
    <cellStyle name="Total 2 64 2 4" xfId="34822"/>
    <cellStyle name="Total 2 64 2 5" xfId="34823"/>
    <cellStyle name="Total 2 64 2 6" xfId="34824"/>
    <cellStyle name="Total 2 64 3" xfId="34825"/>
    <cellStyle name="Total 2 64 4" xfId="34826"/>
    <cellStyle name="Total 2 64 4 2" xfId="34827"/>
    <cellStyle name="Total 2 64 5" xfId="34828"/>
    <cellStyle name="Total 2 64 6" xfId="34829"/>
    <cellStyle name="Total 2 64 7" xfId="34830"/>
    <cellStyle name="Total 2 65" xfId="34831"/>
    <cellStyle name="Total 2 65 2" xfId="34832"/>
    <cellStyle name="Total 2 65 2 2" xfId="34833"/>
    <cellStyle name="Total 2 65 2 3" xfId="34834"/>
    <cellStyle name="Total 2 65 2 3 2" xfId="34835"/>
    <cellStyle name="Total 2 65 2 4" xfId="34836"/>
    <cellStyle name="Total 2 65 2 5" xfId="34837"/>
    <cellStyle name="Total 2 65 2 6" xfId="34838"/>
    <cellStyle name="Total 2 65 3" xfId="34839"/>
    <cellStyle name="Total 2 65 4" xfId="34840"/>
    <cellStyle name="Total 2 65 4 2" xfId="34841"/>
    <cellStyle name="Total 2 65 5" xfId="34842"/>
    <cellStyle name="Total 2 65 6" xfId="34843"/>
    <cellStyle name="Total 2 65 7" xfId="34844"/>
    <cellStyle name="Total 2 66" xfId="34845"/>
    <cellStyle name="Total 2 66 2" xfId="34846"/>
    <cellStyle name="Total 2 66 2 2" xfId="34847"/>
    <cellStyle name="Total 2 66 2 3" xfId="34848"/>
    <cellStyle name="Total 2 66 2 3 2" xfId="34849"/>
    <cellStyle name="Total 2 66 2 4" xfId="34850"/>
    <cellStyle name="Total 2 66 2 5" xfId="34851"/>
    <cellStyle name="Total 2 66 2 6" xfId="34852"/>
    <cellStyle name="Total 2 66 3" xfId="34853"/>
    <cellStyle name="Total 2 66 4" xfId="34854"/>
    <cellStyle name="Total 2 66 4 2" xfId="34855"/>
    <cellStyle name="Total 2 66 5" xfId="34856"/>
    <cellStyle name="Total 2 66 6" xfId="34857"/>
    <cellStyle name="Total 2 66 7" xfId="34858"/>
    <cellStyle name="Total 2 67" xfId="34859"/>
    <cellStyle name="Total 2 67 2" xfId="34860"/>
    <cellStyle name="Total 2 67 2 2" xfId="34861"/>
    <cellStyle name="Total 2 67 2 3" xfId="34862"/>
    <cellStyle name="Total 2 67 2 3 2" xfId="34863"/>
    <cellStyle name="Total 2 67 2 4" xfId="34864"/>
    <cellStyle name="Total 2 67 2 5" xfId="34865"/>
    <cellStyle name="Total 2 67 2 6" xfId="34866"/>
    <cellStyle name="Total 2 67 3" xfId="34867"/>
    <cellStyle name="Total 2 67 4" xfId="34868"/>
    <cellStyle name="Total 2 67 4 2" xfId="34869"/>
    <cellStyle name="Total 2 67 5" xfId="34870"/>
    <cellStyle name="Total 2 67 6" xfId="34871"/>
    <cellStyle name="Total 2 67 7" xfId="34872"/>
    <cellStyle name="Total 2 68" xfId="34873"/>
    <cellStyle name="Total 2 68 2" xfId="34874"/>
    <cellStyle name="Total 2 68 2 2" xfId="34875"/>
    <cellStyle name="Total 2 68 2 3" xfId="34876"/>
    <cellStyle name="Total 2 68 2 3 2" xfId="34877"/>
    <cellStyle name="Total 2 68 2 4" xfId="34878"/>
    <cellStyle name="Total 2 68 2 5" xfId="34879"/>
    <cellStyle name="Total 2 68 2 6" xfId="34880"/>
    <cellStyle name="Total 2 68 3" xfId="34881"/>
    <cellStyle name="Total 2 68 4" xfId="34882"/>
    <cellStyle name="Total 2 68 4 2" xfId="34883"/>
    <cellStyle name="Total 2 68 5" xfId="34884"/>
    <cellStyle name="Total 2 68 6" xfId="34885"/>
    <cellStyle name="Total 2 68 7" xfId="34886"/>
    <cellStyle name="Total 2 69" xfId="34887"/>
    <cellStyle name="Total 2 69 2" xfId="34888"/>
    <cellStyle name="Total 2 69 2 2" xfId="34889"/>
    <cellStyle name="Total 2 69 2 3" xfId="34890"/>
    <cellStyle name="Total 2 69 2 3 2" xfId="34891"/>
    <cellStyle name="Total 2 69 2 4" xfId="34892"/>
    <cellStyle name="Total 2 69 2 5" xfId="34893"/>
    <cellStyle name="Total 2 69 2 6" xfId="34894"/>
    <cellStyle name="Total 2 69 3" xfId="34895"/>
    <cellStyle name="Total 2 69 4" xfId="34896"/>
    <cellStyle name="Total 2 69 4 2" xfId="34897"/>
    <cellStyle name="Total 2 69 5" xfId="34898"/>
    <cellStyle name="Total 2 69 6" xfId="34899"/>
    <cellStyle name="Total 2 69 7" xfId="34900"/>
    <cellStyle name="Total 2 7" xfId="34901"/>
    <cellStyle name="Total 2 7 2" xfId="34902"/>
    <cellStyle name="Total 2 7 2 2" xfId="34903"/>
    <cellStyle name="Total 2 7 2 3" xfId="34904"/>
    <cellStyle name="Total 2 7 2 3 2" xfId="34905"/>
    <cellStyle name="Total 2 7 2 4" xfId="34906"/>
    <cellStyle name="Total 2 7 2 5" xfId="34907"/>
    <cellStyle name="Total 2 7 2 6" xfId="34908"/>
    <cellStyle name="Total 2 7 3" xfId="34909"/>
    <cellStyle name="Total 2 7 4" xfId="34910"/>
    <cellStyle name="Total 2 7 4 2" xfId="34911"/>
    <cellStyle name="Total 2 7 5" xfId="34912"/>
    <cellStyle name="Total 2 7 6" xfId="34913"/>
    <cellStyle name="Total 2 7 7" xfId="34914"/>
    <cellStyle name="Total 2 70" xfId="34915"/>
    <cellStyle name="Total 2 70 2" xfId="34916"/>
    <cellStyle name="Total 2 70 2 2" xfId="34917"/>
    <cellStyle name="Total 2 70 2 3" xfId="34918"/>
    <cellStyle name="Total 2 70 2 3 2" xfId="34919"/>
    <cellStyle name="Total 2 70 2 4" xfId="34920"/>
    <cellStyle name="Total 2 70 2 5" xfId="34921"/>
    <cellStyle name="Total 2 70 2 6" xfId="34922"/>
    <cellStyle name="Total 2 70 3" xfId="34923"/>
    <cellStyle name="Total 2 70 4" xfId="34924"/>
    <cellStyle name="Total 2 70 4 2" xfId="34925"/>
    <cellStyle name="Total 2 70 5" xfId="34926"/>
    <cellStyle name="Total 2 70 6" xfId="34927"/>
    <cellStyle name="Total 2 70 7" xfId="34928"/>
    <cellStyle name="Total 2 71" xfId="34929"/>
    <cellStyle name="Total 2 71 2" xfId="34930"/>
    <cellStyle name="Total 2 71 2 2" xfId="34931"/>
    <cellStyle name="Total 2 71 2 3" xfId="34932"/>
    <cellStyle name="Total 2 71 2 3 2" xfId="34933"/>
    <cellStyle name="Total 2 71 2 4" xfId="34934"/>
    <cellStyle name="Total 2 71 2 5" xfId="34935"/>
    <cellStyle name="Total 2 71 2 6" xfId="34936"/>
    <cellStyle name="Total 2 71 3" xfId="34937"/>
    <cellStyle name="Total 2 71 4" xfId="34938"/>
    <cellStyle name="Total 2 71 4 2" xfId="34939"/>
    <cellStyle name="Total 2 71 5" xfId="34940"/>
    <cellStyle name="Total 2 71 6" xfId="34941"/>
    <cellStyle name="Total 2 71 7" xfId="34942"/>
    <cellStyle name="Total 2 72" xfId="34943"/>
    <cellStyle name="Total 2 72 2" xfId="34944"/>
    <cellStyle name="Total 2 72 2 2" xfId="34945"/>
    <cellStyle name="Total 2 72 2 3" xfId="34946"/>
    <cellStyle name="Total 2 72 2 3 2" xfId="34947"/>
    <cellStyle name="Total 2 72 2 4" xfId="34948"/>
    <cellStyle name="Total 2 72 2 5" xfId="34949"/>
    <cellStyle name="Total 2 72 2 6" xfId="34950"/>
    <cellStyle name="Total 2 72 3" xfId="34951"/>
    <cellStyle name="Total 2 72 4" xfId="34952"/>
    <cellStyle name="Total 2 72 4 2" xfId="34953"/>
    <cellStyle name="Total 2 72 5" xfId="34954"/>
    <cellStyle name="Total 2 72 6" xfId="34955"/>
    <cellStyle name="Total 2 72 7" xfId="34956"/>
    <cellStyle name="Total 2 73" xfId="34957"/>
    <cellStyle name="Total 2 73 2" xfId="34958"/>
    <cellStyle name="Total 2 73 2 2" xfId="34959"/>
    <cellStyle name="Total 2 73 2 3" xfId="34960"/>
    <cellStyle name="Total 2 73 2 3 2" xfId="34961"/>
    <cellStyle name="Total 2 73 2 4" xfId="34962"/>
    <cellStyle name="Total 2 73 2 5" xfId="34963"/>
    <cellStyle name="Total 2 73 2 6" xfId="34964"/>
    <cellStyle name="Total 2 73 3" xfId="34965"/>
    <cellStyle name="Total 2 73 4" xfId="34966"/>
    <cellStyle name="Total 2 73 4 2" xfId="34967"/>
    <cellStyle name="Total 2 73 5" xfId="34968"/>
    <cellStyle name="Total 2 73 6" xfId="34969"/>
    <cellStyle name="Total 2 73 7" xfId="34970"/>
    <cellStyle name="Total 2 74" xfId="34971"/>
    <cellStyle name="Total 2 74 2" xfId="34972"/>
    <cellStyle name="Total 2 74 2 2" xfId="34973"/>
    <cellStyle name="Total 2 74 2 3" xfId="34974"/>
    <cellStyle name="Total 2 74 2 3 2" xfId="34975"/>
    <cellStyle name="Total 2 74 2 4" xfId="34976"/>
    <cellStyle name="Total 2 74 2 5" xfId="34977"/>
    <cellStyle name="Total 2 74 2 6" xfId="34978"/>
    <cellStyle name="Total 2 74 3" xfId="34979"/>
    <cellStyle name="Total 2 74 4" xfId="34980"/>
    <cellStyle name="Total 2 74 4 2" xfId="34981"/>
    <cellStyle name="Total 2 74 5" xfId="34982"/>
    <cellStyle name="Total 2 74 6" xfId="34983"/>
    <cellStyle name="Total 2 74 7" xfId="34984"/>
    <cellStyle name="Total 2 75" xfId="34985"/>
    <cellStyle name="Total 2 75 2" xfId="34986"/>
    <cellStyle name="Total 2 75 2 2" xfId="34987"/>
    <cellStyle name="Total 2 75 2 3" xfId="34988"/>
    <cellStyle name="Total 2 75 2 3 2" xfId="34989"/>
    <cellStyle name="Total 2 75 2 4" xfId="34990"/>
    <cellStyle name="Total 2 75 2 5" xfId="34991"/>
    <cellStyle name="Total 2 75 2 6" xfId="34992"/>
    <cellStyle name="Total 2 75 3" xfId="34993"/>
    <cellStyle name="Total 2 75 4" xfId="34994"/>
    <cellStyle name="Total 2 75 4 2" xfId="34995"/>
    <cellStyle name="Total 2 75 5" xfId="34996"/>
    <cellStyle name="Total 2 75 6" xfId="34997"/>
    <cellStyle name="Total 2 75 7" xfId="34998"/>
    <cellStyle name="Total 2 76" xfId="34999"/>
    <cellStyle name="Total 2 76 2" xfId="35000"/>
    <cellStyle name="Total 2 76 2 2" xfId="35001"/>
    <cellStyle name="Total 2 76 2 3" xfId="35002"/>
    <cellStyle name="Total 2 76 2 3 2" xfId="35003"/>
    <cellStyle name="Total 2 76 2 4" xfId="35004"/>
    <cellStyle name="Total 2 76 2 5" xfId="35005"/>
    <cellStyle name="Total 2 76 2 6" xfId="35006"/>
    <cellStyle name="Total 2 76 3" xfId="35007"/>
    <cellStyle name="Total 2 76 4" xfId="35008"/>
    <cellStyle name="Total 2 76 4 2" xfId="35009"/>
    <cellStyle name="Total 2 76 5" xfId="35010"/>
    <cellStyle name="Total 2 76 6" xfId="35011"/>
    <cellStyle name="Total 2 76 7" xfId="35012"/>
    <cellStyle name="Total 2 77" xfId="35013"/>
    <cellStyle name="Total 2 77 2" xfId="35014"/>
    <cellStyle name="Total 2 77 2 2" xfId="35015"/>
    <cellStyle name="Total 2 77 2 3" xfId="35016"/>
    <cellStyle name="Total 2 77 2 3 2" xfId="35017"/>
    <cellStyle name="Total 2 77 2 4" xfId="35018"/>
    <cellStyle name="Total 2 77 2 5" xfId="35019"/>
    <cellStyle name="Total 2 77 2 6" xfId="35020"/>
    <cellStyle name="Total 2 77 3" xfId="35021"/>
    <cellStyle name="Total 2 77 4" xfId="35022"/>
    <cellStyle name="Total 2 77 4 2" xfId="35023"/>
    <cellStyle name="Total 2 77 5" xfId="35024"/>
    <cellStyle name="Total 2 77 6" xfId="35025"/>
    <cellStyle name="Total 2 77 7" xfId="35026"/>
    <cellStyle name="Total 2 78" xfId="35027"/>
    <cellStyle name="Total 2 78 2" xfId="35028"/>
    <cellStyle name="Total 2 78 2 2" xfId="35029"/>
    <cellStyle name="Total 2 78 2 3" xfId="35030"/>
    <cellStyle name="Total 2 78 2 3 2" xfId="35031"/>
    <cellStyle name="Total 2 78 2 4" xfId="35032"/>
    <cellStyle name="Total 2 78 2 5" xfId="35033"/>
    <cellStyle name="Total 2 78 2 6" xfId="35034"/>
    <cellStyle name="Total 2 78 3" xfId="35035"/>
    <cellStyle name="Total 2 78 4" xfId="35036"/>
    <cellStyle name="Total 2 78 4 2" xfId="35037"/>
    <cellStyle name="Total 2 78 5" xfId="35038"/>
    <cellStyle name="Total 2 78 6" xfId="35039"/>
    <cellStyle name="Total 2 78 7" xfId="35040"/>
    <cellStyle name="Total 2 79" xfId="35041"/>
    <cellStyle name="Total 2 79 2" xfId="35042"/>
    <cellStyle name="Total 2 79 2 2" xfId="35043"/>
    <cellStyle name="Total 2 79 2 3" xfId="35044"/>
    <cellStyle name="Total 2 79 2 3 2" xfId="35045"/>
    <cellStyle name="Total 2 79 2 4" xfId="35046"/>
    <cellStyle name="Total 2 79 2 5" xfId="35047"/>
    <cellStyle name="Total 2 79 2 6" xfId="35048"/>
    <cellStyle name="Total 2 79 3" xfId="35049"/>
    <cellStyle name="Total 2 79 4" xfId="35050"/>
    <cellStyle name="Total 2 79 4 2" xfId="35051"/>
    <cellStyle name="Total 2 79 5" xfId="35052"/>
    <cellStyle name="Total 2 79 6" xfId="35053"/>
    <cellStyle name="Total 2 79 7" xfId="35054"/>
    <cellStyle name="Total 2 8" xfId="35055"/>
    <cellStyle name="Total 2 8 2" xfId="35056"/>
    <cellStyle name="Total 2 8 2 2" xfId="35057"/>
    <cellStyle name="Total 2 8 2 3" xfId="35058"/>
    <cellStyle name="Total 2 8 2 3 2" xfId="35059"/>
    <cellStyle name="Total 2 8 2 4" xfId="35060"/>
    <cellStyle name="Total 2 8 2 5" xfId="35061"/>
    <cellStyle name="Total 2 8 2 6" xfId="35062"/>
    <cellStyle name="Total 2 8 3" xfId="35063"/>
    <cellStyle name="Total 2 8 4" xfId="35064"/>
    <cellStyle name="Total 2 8 4 2" xfId="35065"/>
    <cellStyle name="Total 2 8 5" xfId="35066"/>
    <cellStyle name="Total 2 8 6" xfId="35067"/>
    <cellStyle name="Total 2 8 7" xfId="35068"/>
    <cellStyle name="Total 2 80" xfId="35069"/>
    <cellStyle name="Total 2 80 2" xfId="35070"/>
    <cellStyle name="Total 2 80 2 2" xfId="35071"/>
    <cellStyle name="Total 2 80 2 3" xfId="35072"/>
    <cellStyle name="Total 2 80 2 3 2" xfId="35073"/>
    <cellStyle name="Total 2 80 2 4" xfId="35074"/>
    <cellStyle name="Total 2 80 2 5" xfId="35075"/>
    <cellStyle name="Total 2 80 2 6" xfId="35076"/>
    <cellStyle name="Total 2 80 3" xfId="35077"/>
    <cellStyle name="Total 2 80 4" xfId="35078"/>
    <cellStyle name="Total 2 80 4 2" xfId="35079"/>
    <cellStyle name="Total 2 80 5" xfId="35080"/>
    <cellStyle name="Total 2 80 6" xfId="35081"/>
    <cellStyle name="Total 2 80 7" xfId="35082"/>
    <cellStyle name="Total 2 81" xfId="35083"/>
    <cellStyle name="Total 2 81 2" xfId="35084"/>
    <cellStyle name="Total 2 81 2 2" xfId="35085"/>
    <cellStyle name="Total 2 81 2 3" xfId="35086"/>
    <cellStyle name="Total 2 81 2 3 2" xfId="35087"/>
    <cellStyle name="Total 2 81 2 4" xfId="35088"/>
    <cellStyle name="Total 2 81 2 5" xfId="35089"/>
    <cellStyle name="Total 2 81 2 6" xfId="35090"/>
    <cellStyle name="Total 2 81 3" xfId="35091"/>
    <cellStyle name="Total 2 81 4" xfId="35092"/>
    <cellStyle name="Total 2 81 4 2" xfId="35093"/>
    <cellStyle name="Total 2 81 5" xfId="35094"/>
    <cellStyle name="Total 2 81 6" xfId="35095"/>
    <cellStyle name="Total 2 81 7" xfId="35096"/>
    <cellStyle name="Total 2 82" xfId="35097"/>
    <cellStyle name="Total 2 82 2" xfId="35098"/>
    <cellStyle name="Total 2 82 3" xfId="35099"/>
    <cellStyle name="Total 2 82 3 2" xfId="35100"/>
    <cellStyle name="Total 2 82 4" xfId="35101"/>
    <cellStyle name="Total 2 82 5" xfId="35102"/>
    <cellStyle name="Total 2 82 6" xfId="35103"/>
    <cellStyle name="Total 2 83" xfId="35104"/>
    <cellStyle name="Total 2 84" xfId="35105"/>
    <cellStyle name="Total 2 84 2" xfId="35106"/>
    <cellStyle name="Total 2 85" xfId="35107"/>
    <cellStyle name="Total 2 86" xfId="35108"/>
    <cellStyle name="Total 2 87" xfId="35109"/>
    <cellStyle name="Total 2 9" xfId="35110"/>
    <cellStyle name="Total 2 9 2" xfId="35111"/>
    <cellStyle name="Total 2 9 2 2" xfId="35112"/>
    <cellStyle name="Total 2 9 2 3" xfId="35113"/>
    <cellStyle name="Total 2 9 2 3 2" xfId="35114"/>
    <cellStyle name="Total 2 9 2 4" xfId="35115"/>
    <cellStyle name="Total 2 9 2 5" xfId="35116"/>
    <cellStyle name="Total 2 9 2 6" xfId="35117"/>
    <cellStyle name="Total 2 9 3" xfId="35118"/>
    <cellStyle name="Total 2 9 4" xfId="35119"/>
    <cellStyle name="Total 2 9 4 2" xfId="35120"/>
    <cellStyle name="Total 2 9 5" xfId="35121"/>
    <cellStyle name="Total 2 9 6" xfId="35122"/>
    <cellStyle name="Total 2 9 7" xfId="35123"/>
    <cellStyle name="Total 20" xfId="35124"/>
    <cellStyle name="Total 20 2" xfId="35125"/>
    <cellStyle name="Total 20 2 2" xfId="35126"/>
    <cellStyle name="Total 20 2 3" xfId="35127"/>
    <cellStyle name="Total 20 2 3 2" xfId="35128"/>
    <cellStyle name="Total 20 2 4" xfId="35129"/>
    <cellStyle name="Total 20 2 5" xfId="35130"/>
    <cellStyle name="Total 20 2 6" xfId="35131"/>
    <cellStyle name="Total 20 3" xfId="35132"/>
    <cellStyle name="Total 20 4" xfId="35133"/>
    <cellStyle name="Total 20 4 2" xfId="35134"/>
    <cellStyle name="Total 20 5" xfId="35135"/>
    <cellStyle name="Total 20 6" xfId="35136"/>
    <cellStyle name="Total 20 7" xfId="35137"/>
    <cellStyle name="Total 21" xfId="35138"/>
    <cellStyle name="Total 21 2" xfId="35139"/>
    <cellStyle name="Total 21 2 2" xfId="35140"/>
    <cellStyle name="Total 21 2 3" xfId="35141"/>
    <cellStyle name="Total 21 2 3 2" xfId="35142"/>
    <cellStyle name="Total 21 2 4" xfId="35143"/>
    <cellStyle name="Total 21 2 5" xfId="35144"/>
    <cellStyle name="Total 21 2 6" xfId="35145"/>
    <cellStyle name="Total 21 3" xfId="35146"/>
    <cellStyle name="Total 21 4" xfId="35147"/>
    <cellStyle name="Total 21 4 2" xfId="35148"/>
    <cellStyle name="Total 21 5" xfId="35149"/>
    <cellStyle name="Total 21 6" xfId="35150"/>
    <cellStyle name="Total 21 7" xfId="35151"/>
    <cellStyle name="Total 22" xfId="35152"/>
    <cellStyle name="Total 22 2" xfId="35153"/>
    <cellStyle name="Total 22 2 2" xfId="35154"/>
    <cellStyle name="Total 22 2 3" xfId="35155"/>
    <cellStyle name="Total 22 2 3 2" xfId="35156"/>
    <cellStyle name="Total 22 2 4" xfId="35157"/>
    <cellStyle name="Total 22 2 5" xfId="35158"/>
    <cellStyle name="Total 22 2 6" xfId="35159"/>
    <cellStyle name="Total 22 3" xfId="35160"/>
    <cellStyle name="Total 22 4" xfId="35161"/>
    <cellStyle name="Total 22 4 2" xfId="35162"/>
    <cellStyle name="Total 22 5" xfId="35163"/>
    <cellStyle name="Total 22 6" xfId="35164"/>
    <cellStyle name="Total 22 7" xfId="35165"/>
    <cellStyle name="Total 23" xfId="35166"/>
    <cellStyle name="Total 23 2" xfId="35167"/>
    <cellStyle name="Total 23 2 2" xfId="35168"/>
    <cellStyle name="Total 23 2 3" xfId="35169"/>
    <cellStyle name="Total 23 2 3 2" xfId="35170"/>
    <cellStyle name="Total 23 2 4" xfId="35171"/>
    <cellStyle name="Total 23 2 5" xfId="35172"/>
    <cellStyle name="Total 23 2 6" xfId="35173"/>
    <cellStyle name="Total 23 3" xfId="35174"/>
    <cellStyle name="Total 23 4" xfId="35175"/>
    <cellStyle name="Total 23 4 2" xfId="35176"/>
    <cellStyle name="Total 23 5" xfId="35177"/>
    <cellStyle name="Total 23 6" xfId="35178"/>
    <cellStyle name="Total 23 7" xfId="35179"/>
    <cellStyle name="Total 24" xfId="35180"/>
    <cellStyle name="Total 24 2" xfId="35181"/>
    <cellStyle name="Total 24 2 2" xfId="35182"/>
    <cellStyle name="Total 24 2 3" xfId="35183"/>
    <cellStyle name="Total 24 2 3 2" xfId="35184"/>
    <cellStyle name="Total 24 2 4" xfId="35185"/>
    <cellStyle name="Total 24 2 5" xfId="35186"/>
    <cellStyle name="Total 24 2 6" xfId="35187"/>
    <cellStyle name="Total 24 3" xfId="35188"/>
    <cellStyle name="Total 24 4" xfId="35189"/>
    <cellStyle name="Total 24 4 2" xfId="35190"/>
    <cellStyle name="Total 24 5" xfId="35191"/>
    <cellStyle name="Total 24 6" xfId="35192"/>
    <cellStyle name="Total 24 7" xfId="35193"/>
    <cellStyle name="Total 25" xfId="35194"/>
    <cellStyle name="Total 25 2" xfId="35195"/>
    <cellStyle name="Total 25 2 2" xfId="35196"/>
    <cellStyle name="Total 25 2 3" xfId="35197"/>
    <cellStyle name="Total 25 2 3 2" xfId="35198"/>
    <cellStyle name="Total 25 2 4" xfId="35199"/>
    <cellStyle name="Total 25 2 5" xfId="35200"/>
    <cellStyle name="Total 25 2 6" xfId="35201"/>
    <cellStyle name="Total 25 3" xfId="35202"/>
    <cellStyle name="Total 25 4" xfId="35203"/>
    <cellStyle name="Total 25 4 2" xfId="35204"/>
    <cellStyle name="Total 25 5" xfId="35205"/>
    <cellStyle name="Total 25 6" xfId="35206"/>
    <cellStyle name="Total 25 7" xfId="35207"/>
    <cellStyle name="Total 26" xfId="35208"/>
    <cellStyle name="Total 26 2" xfId="35209"/>
    <cellStyle name="Total 26 2 2" xfId="35210"/>
    <cellStyle name="Total 26 2 3" xfId="35211"/>
    <cellStyle name="Total 26 2 3 2" xfId="35212"/>
    <cellStyle name="Total 26 2 4" xfId="35213"/>
    <cellStyle name="Total 26 2 5" xfId="35214"/>
    <cellStyle name="Total 26 2 6" xfId="35215"/>
    <cellStyle name="Total 26 3" xfId="35216"/>
    <cellStyle name="Total 26 4" xfId="35217"/>
    <cellStyle name="Total 26 4 2" xfId="35218"/>
    <cellStyle name="Total 26 5" xfId="35219"/>
    <cellStyle name="Total 26 6" xfId="35220"/>
    <cellStyle name="Total 26 7" xfId="35221"/>
    <cellStyle name="Total 27" xfId="35222"/>
    <cellStyle name="Total 27 2" xfId="35223"/>
    <cellStyle name="Total 27 2 2" xfId="35224"/>
    <cellStyle name="Total 27 2 3" xfId="35225"/>
    <cellStyle name="Total 27 2 3 2" xfId="35226"/>
    <cellStyle name="Total 27 2 4" xfId="35227"/>
    <cellStyle name="Total 27 2 5" xfId="35228"/>
    <cellStyle name="Total 27 2 6" xfId="35229"/>
    <cellStyle name="Total 27 3" xfId="35230"/>
    <cellStyle name="Total 27 4" xfId="35231"/>
    <cellStyle name="Total 27 4 2" xfId="35232"/>
    <cellStyle name="Total 27 5" xfId="35233"/>
    <cellStyle name="Total 27 6" xfId="35234"/>
    <cellStyle name="Total 27 7" xfId="35235"/>
    <cellStyle name="Total 28" xfId="35236"/>
    <cellStyle name="Total 28 2" xfId="35237"/>
    <cellStyle name="Total 28 2 2" xfId="35238"/>
    <cellStyle name="Total 28 2 3" xfId="35239"/>
    <cellStyle name="Total 28 2 3 2" xfId="35240"/>
    <cellStyle name="Total 28 2 4" xfId="35241"/>
    <cellStyle name="Total 28 2 5" xfId="35242"/>
    <cellStyle name="Total 28 2 6" xfId="35243"/>
    <cellStyle name="Total 28 3" xfId="35244"/>
    <cellStyle name="Total 28 4" xfId="35245"/>
    <cellStyle name="Total 28 4 2" xfId="35246"/>
    <cellStyle name="Total 28 5" xfId="35247"/>
    <cellStyle name="Total 28 6" xfId="35248"/>
    <cellStyle name="Total 28 7" xfId="35249"/>
    <cellStyle name="Total 29" xfId="35250"/>
    <cellStyle name="Total 29 2" xfId="35251"/>
    <cellStyle name="Total 29 2 2" xfId="35252"/>
    <cellStyle name="Total 29 2 3" xfId="35253"/>
    <cellStyle name="Total 29 2 3 2" xfId="35254"/>
    <cellStyle name="Total 29 2 4" xfId="35255"/>
    <cellStyle name="Total 29 2 5" xfId="35256"/>
    <cellStyle name="Total 29 2 6" xfId="35257"/>
    <cellStyle name="Total 29 3" xfId="35258"/>
    <cellStyle name="Total 29 4" xfId="35259"/>
    <cellStyle name="Total 29 4 2" xfId="35260"/>
    <cellStyle name="Total 29 5" xfId="35261"/>
    <cellStyle name="Total 29 6" xfId="35262"/>
    <cellStyle name="Total 29 7" xfId="35263"/>
    <cellStyle name="Total 3" xfId="35264"/>
    <cellStyle name="Total 3 2" xfId="35265"/>
    <cellStyle name="Total 3 2 2" xfId="35266"/>
    <cellStyle name="Total 3 2 3" xfId="35267"/>
    <cellStyle name="Total 3 2 3 2" xfId="35268"/>
    <cellStyle name="Total 3 2 4" xfId="35269"/>
    <cellStyle name="Total 3 2 5" xfId="35270"/>
    <cellStyle name="Total 3 2 6" xfId="35271"/>
    <cellStyle name="Total 3 3" xfId="35272"/>
    <cellStyle name="Total 3 4" xfId="35273"/>
    <cellStyle name="Total 3 4 2" xfId="35274"/>
    <cellStyle name="Total 3 5" xfId="35275"/>
    <cellStyle name="Total 3 6" xfId="35276"/>
    <cellStyle name="Total 3 7" xfId="35277"/>
    <cellStyle name="Total 30" xfId="35278"/>
    <cellStyle name="Total 30 2" xfId="35279"/>
    <cellStyle name="Total 30 2 2" xfId="35280"/>
    <cellStyle name="Total 30 2 3" xfId="35281"/>
    <cellStyle name="Total 30 2 3 2" xfId="35282"/>
    <cellStyle name="Total 30 2 4" xfId="35283"/>
    <cellStyle name="Total 30 2 5" xfId="35284"/>
    <cellStyle name="Total 30 2 6" xfId="35285"/>
    <cellStyle name="Total 30 3" xfId="35286"/>
    <cellStyle name="Total 30 4" xfId="35287"/>
    <cellStyle name="Total 30 4 2" xfId="35288"/>
    <cellStyle name="Total 30 5" xfId="35289"/>
    <cellStyle name="Total 30 6" xfId="35290"/>
    <cellStyle name="Total 30 7" xfId="35291"/>
    <cellStyle name="Total 31" xfId="35292"/>
    <cellStyle name="Total 31 2" xfId="35293"/>
    <cellStyle name="Total 31 3" xfId="35294"/>
    <cellStyle name="Total 31 3 2" xfId="35295"/>
    <cellStyle name="Total 31 4" xfId="35296"/>
    <cellStyle name="Total 31 5" xfId="35297"/>
    <cellStyle name="Total 31 6" xfId="35298"/>
    <cellStyle name="Total 32" xfId="35299"/>
    <cellStyle name="Total 33" xfId="35300"/>
    <cellStyle name="Total 33 2" xfId="35301"/>
    <cellStyle name="Total 34" xfId="35302"/>
    <cellStyle name="Total 35" xfId="35303"/>
    <cellStyle name="Total 36" xfId="35304"/>
    <cellStyle name="Total 4" xfId="35305"/>
    <cellStyle name="Total 4 2" xfId="35306"/>
    <cellStyle name="Total 4 2 2" xfId="35307"/>
    <cellStyle name="Total 4 2 3" xfId="35308"/>
    <cellStyle name="Total 4 2 3 2" xfId="35309"/>
    <cellStyle name="Total 4 2 4" xfId="35310"/>
    <cellStyle name="Total 4 2 5" xfId="35311"/>
    <cellStyle name="Total 4 2 6" xfId="35312"/>
    <cellStyle name="Total 4 3" xfId="35313"/>
    <cellStyle name="Total 4 4" xfId="35314"/>
    <cellStyle name="Total 4 4 2" xfId="35315"/>
    <cellStyle name="Total 4 5" xfId="35316"/>
    <cellStyle name="Total 4 6" xfId="35317"/>
    <cellStyle name="Total 4 7" xfId="35318"/>
    <cellStyle name="Total 5" xfId="35319"/>
    <cellStyle name="Total 5 2" xfId="35320"/>
    <cellStyle name="Total 5 2 2" xfId="35321"/>
    <cellStyle name="Total 5 2 3" xfId="35322"/>
    <cellStyle name="Total 5 2 3 2" xfId="35323"/>
    <cellStyle name="Total 5 2 4" xfId="35324"/>
    <cellStyle name="Total 5 2 5" xfId="35325"/>
    <cellStyle name="Total 5 2 6" xfId="35326"/>
    <cellStyle name="Total 5 3" xfId="35327"/>
    <cellStyle name="Total 5 4" xfId="35328"/>
    <cellStyle name="Total 5 4 2" xfId="35329"/>
    <cellStyle name="Total 5 5" xfId="35330"/>
    <cellStyle name="Total 5 6" xfId="35331"/>
    <cellStyle name="Total 5 7" xfId="35332"/>
    <cellStyle name="Total 6" xfId="35333"/>
    <cellStyle name="Total 6 2" xfId="35334"/>
    <cellStyle name="Total 6 2 2" xfId="35335"/>
    <cellStyle name="Total 6 2 3" xfId="35336"/>
    <cellStyle name="Total 6 2 3 2" xfId="35337"/>
    <cellStyle name="Total 6 2 4" xfId="35338"/>
    <cellStyle name="Total 6 2 5" xfId="35339"/>
    <cellStyle name="Total 6 2 6" xfId="35340"/>
    <cellStyle name="Total 6 3" xfId="35341"/>
    <cellStyle name="Total 6 4" xfId="35342"/>
    <cellStyle name="Total 6 4 2" xfId="35343"/>
    <cellStyle name="Total 6 5" xfId="35344"/>
    <cellStyle name="Total 6 6" xfId="35345"/>
    <cellStyle name="Total 6 7" xfId="35346"/>
    <cellStyle name="Total 7" xfId="35347"/>
    <cellStyle name="Total 7 2" xfId="35348"/>
    <cellStyle name="Total 7 2 2" xfId="35349"/>
    <cellStyle name="Total 7 2 3" xfId="35350"/>
    <cellStyle name="Total 7 2 3 2" xfId="35351"/>
    <cellStyle name="Total 7 2 4" xfId="35352"/>
    <cellStyle name="Total 7 2 5" xfId="35353"/>
    <cellStyle name="Total 7 2 6" xfId="35354"/>
    <cellStyle name="Total 7 3" xfId="35355"/>
    <cellStyle name="Total 7 4" xfId="35356"/>
    <cellStyle name="Total 7 4 2" xfId="35357"/>
    <cellStyle name="Total 7 5" xfId="35358"/>
    <cellStyle name="Total 7 6" xfId="35359"/>
    <cellStyle name="Total 7 7" xfId="35360"/>
    <cellStyle name="Total 8" xfId="35361"/>
    <cellStyle name="Total 8 2" xfId="35362"/>
    <cellStyle name="Total 8 2 2" xfId="35363"/>
    <cellStyle name="Total 8 2 3" xfId="35364"/>
    <cellStyle name="Total 8 2 3 2" xfId="35365"/>
    <cellStyle name="Total 8 2 4" xfId="35366"/>
    <cellStyle name="Total 8 2 5" xfId="35367"/>
    <cellStyle name="Total 8 2 6" xfId="35368"/>
    <cellStyle name="Total 8 3" xfId="35369"/>
    <cellStyle name="Total 8 4" xfId="35370"/>
    <cellStyle name="Total 8 4 2" xfId="35371"/>
    <cellStyle name="Total 8 5" xfId="35372"/>
    <cellStyle name="Total 8 6" xfId="35373"/>
    <cellStyle name="Total 8 7" xfId="35374"/>
    <cellStyle name="Total 9" xfId="35375"/>
    <cellStyle name="Total 9 2" xfId="35376"/>
    <cellStyle name="Total 9 2 2" xfId="35377"/>
    <cellStyle name="Total 9 2 3" xfId="35378"/>
    <cellStyle name="Total 9 2 3 2" xfId="35379"/>
    <cellStyle name="Total 9 2 4" xfId="35380"/>
    <cellStyle name="Total 9 2 5" xfId="35381"/>
    <cellStyle name="Total 9 2 6" xfId="35382"/>
    <cellStyle name="Total 9 3" xfId="35383"/>
    <cellStyle name="Total 9 4" xfId="35384"/>
    <cellStyle name="Total 9 4 2" xfId="35385"/>
    <cellStyle name="Total 9 5" xfId="35386"/>
    <cellStyle name="Total 9 6" xfId="35387"/>
    <cellStyle name="Total 9 7" xfId="35388"/>
    <cellStyle name="Totals" xfId="35389"/>
    <cellStyle name="Uitvoer 2" xfId="35390"/>
    <cellStyle name="Uitvoer 2 10" xfId="35391"/>
    <cellStyle name="Uitvoer 2 10 2" xfId="35392"/>
    <cellStyle name="Uitvoer 2 10 2 2" xfId="35393"/>
    <cellStyle name="Uitvoer 2 10 2 3" xfId="35394"/>
    <cellStyle name="Uitvoer 2 10 2 3 2" xfId="35395"/>
    <cellStyle name="Uitvoer 2 10 2 4" xfId="35396"/>
    <cellStyle name="Uitvoer 2 10 2 5" xfId="35397"/>
    <cellStyle name="Uitvoer 2 10 2 6" xfId="35398"/>
    <cellStyle name="Uitvoer 2 10 3" xfId="35399"/>
    <cellStyle name="Uitvoer 2 10 4" xfId="35400"/>
    <cellStyle name="Uitvoer 2 10 4 2" xfId="35401"/>
    <cellStyle name="Uitvoer 2 10 5" xfId="35402"/>
    <cellStyle name="Uitvoer 2 10 6" xfId="35403"/>
    <cellStyle name="Uitvoer 2 10 7" xfId="35404"/>
    <cellStyle name="Uitvoer 2 11" xfId="35405"/>
    <cellStyle name="Uitvoer 2 11 2" xfId="35406"/>
    <cellStyle name="Uitvoer 2 11 2 2" xfId="35407"/>
    <cellStyle name="Uitvoer 2 11 2 3" xfId="35408"/>
    <cellStyle name="Uitvoer 2 11 2 3 2" xfId="35409"/>
    <cellStyle name="Uitvoer 2 11 2 4" xfId="35410"/>
    <cellStyle name="Uitvoer 2 11 2 5" xfId="35411"/>
    <cellStyle name="Uitvoer 2 11 2 6" xfId="35412"/>
    <cellStyle name="Uitvoer 2 11 3" xfId="35413"/>
    <cellStyle name="Uitvoer 2 11 4" xfId="35414"/>
    <cellStyle name="Uitvoer 2 11 4 2" xfId="35415"/>
    <cellStyle name="Uitvoer 2 11 5" xfId="35416"/>
    <cellStyle name="Uitvoer 2 11 6" xfId="35417"/>
    <cellStyle name="Uitvoer 2 11 7" xfId="35418"/>
    <cellStyle name="Uitvoer 2 12" xfId="35419"/>
    <cellStyle name="Uitvoer 2 12 2" xfId="35420"/>
    <cellStyle name="Uitvoer 2 12 2 2" xfId="35421"/>
    <cellStyle name="Uitvoer 2 12 2 3" xfId="35422"/>
    <cellStyle name="Uitvoer 2 12 2 3 2" xfId="35423"/>
    <cellStyle name="Uitvoer 2 12 2 4" xfId="35424"/>
    <cellStyle name="Uitvoer 2 12 2 5" xfId="35425"/>
    <cellStyle name="Uitvoer 2 12 2 6" xfId="35426"/>
    <cellStyle name="Uitvoer 2 12 3" xfId="35427"/>
    <cellStyle name="Uitvoer 2 12 4" xfId="35428"/>
    <cellStyle name="Uitvoer 2 12 4 2" xfId="35429"/>
    <cellStyle name="Uitvoer 2 12 5" xfId="35430"/>
    <cellStyle name="Uitvoer 2 12 6" xfId="35431"/>
    <cellStyle name="Uitvoer 2 12 7" xfId="35432"/>
    <cellStyle name="Uitvoer 2 13" xfId="35433"/>
    <cellStyle name="Uitvoer 2 13 2" xfId="35434"/>
    <cellStyle name="Uitvoer 2 13 2 2" xfId="35435"/>
    <cellStyle name="Uitvoer 2 13 2 3" xfId="35436"/>
    <cellStyle name="Uitvoer 2 13 2 3 2" xfId="35437"/>
    <cellStyle name="Uitvoer 2 13 2 4" xfId="35438"/>
    <cellStyle name="Uitvoer 2 13 2 5" xfId="35439"/>
    <cellStyle name="Uitvoer 2 13 2 6" xfId="35440"/>
    <cellStyle name="Uitvoer 2 13 3" xfId="35441"/>
    <cellStyle name="Uitvoer 2 13 4" xfId="35442"/>
    <cellStyle name="Uitvoer 2 13 4 2" xfId="35443"/>
    <cellStyle name="Uitvoer 2 13 5" xfId="35444"/>
    <cellStyle name="Uitvoer 2 13 6" xfId="35445"/>
    <cellStyle name="Uitvoer 2 13 7" xfId="35446"/>
    <cellStyle name="Uitvoer 2 14" xfId="35447"/>
    <cellStyle name="Uitvoer 2 14 2" xfId="35448"/>
    <cellStyle name="Uitvoer 2 14 2 2" xfId="35449"/>
    <cellStyle name="Uitvoer 2 14 2 3" xfId="35450"/>
    <cellStyle name="Uitvoer 2 14 2 3 2" xfId="35451"/>
    <cellStyle name="Uitvoer 2 14 2 4" xfId="35452"/>
    <cellStyle name="Uitvoer 2 14 2 5" xfId="35453"/>
    <cellStyle name="Uitvoer 2 14 2 6" xfId="35454"/>
    <cellStyle name="Uitvoer 2 14 3" xfId="35455"/>
    <cellStyle name="Uitvoer 2 14 4" xfId="35456"/>
    <cellStyle name="Uitvoer 2 14 4 2" xfId="35457"/>
    <cellStyle name="Uitvoer 2 14 5" xfId="35458"/>
    <cellStyle name="Uitvoer 2 14 6" xfId="35459"/>
    <cellStyle name="Uitvoer 2 14 7" xfId="35460"/>
    <cellStyle name="Uitvoer 2 15" xfId="35461"/>
    <cellStyle name="Uitvoer 2 15 2" xfId="35462"/>
    <cellStyle name="Uitvoer 2 15 2 2" xfId="35463"/>
    <cellStyle name="Uitvoer 2 15 2 3" xfId="35464"/>
    <cellStyle name="Uitvoer 2 15 2 3 2" xfId="35465"/>
    <cellStyle name="Uitvoer 2 15 2 4" xfId="35466"/>
    <cellStyle name="Uitvoer 2 15 2 5" xfId="35467"/>
    <cellStyle name="Uitvoer 2 15 2 6" xfId="35468"/>
    <cellStyle name="Uitvoer 2 15 3" xfId="35469"/>
    <cellStyle name="Uitvoer 2 15 4" xfId="35470"/>
    <cellStyle name="Uitvoer 2 15 4 2" xfId="35471"/>
    <cellStyle name="Uitvoer 2 15 5" xfId="35472"/>
    <cellStyle name="Uitvoer 2 15 6" xfId="35473"/>
    <cellStyle name="Uitvoer 2 15 7" xfId="35474"/>
    <cellStyle name="Uitvoer 2 16" xfId="35475"/>
    <cellStyle name="Uitvoer 2 16 2" xfId="35476"/>
    <cellStyle name="Uitvoer 2 16 2 2" xfId="35477"/>
    <cellStyle name="Uitvoer 2 16 2 3" xfId="35478"/>
    <cellStyle name="Uitvoer 2 16 2 3 2" xfId="35479"/>
    <cellStyle name="Uitvoer 2 16 2 4" xfId="35480"/>
    <cellStyle name="Uitvoer 2 16 2 5" xfId="35481"/>
    <cellStyle name="Uitvoer 2 16 2 6" xfId="35482"/>
    <cellStyle name="Uitvoer 2 16 3" xfId="35483"/>
    <cellStyle name="Uitvoer 2 16 4" xfId="35484"/>
    <cellStyle name="Uitvoer 2 16 4 2" xfId="35485"/>
    <cellStyle name="Uitvoer 2 16 5" xfId="35486"/>
    <cellStyle name="Uitvoer 2 16 6" xfId="35487"/>
    <cellStyle name="Uitvoer 2 16 7" xfId="35488"/>
    <cellStyle name="Uitvoer 2 17" xfId="35489"/>
    <cellStyle name="Uitvoer 2 17 2" xfId="35490"/>
    <cellStyle name="Uitvoer 2 17 2 2" xfId="35491"/>
    <cellStyle name="Uitvoer 2 17 2 3" xfId="35492"/>
    <cellStyle name="Uitvoer 2 17 2 3 2" xfId="35493"/>
    <cellStyle name="Uitvoer 2 17 2 4" xfId="35494"/>
    <cellStyle name="Uitvoer 2 17 2 5" xfId="35495"/>
    <cellStyle name="Uitvoer 2 17 2 6" xfId="35496"/>
    <cellStyle name="Uitvoer 2 17 3" xfId="35497"/>
    <cellStyle name="Uitvoer 2 17 4" xfId="35498"/>
    <cellStyle name="Uitvoer 2 17 4 2" xfId="35499"/>
    <cellStyle name="Uitvoer 2 17 5" xfId="35500"/>
    <cellStyle name="Uitvoer 2 17 6" xfId="35501"/>
    <cellStyle name="Uitvoer 2 17 7" xfId="35502"/>
    <cellStyle name="Uitvoer 2 18" xfId="35503"/>
    <cellStyle name="Uitvoer 2 18 2" xfId="35504"/>
    <cellStyle name="Uitvoer 2 18 2 2" xfId="35505"/>
    <cellStyle name="Uitvoer 2 18 2 3" xfId="35506"/>
    <cellStyle name="Uitvoer 2 18 2 3 2" xfId="35507"/>
    <cellStyle name="Uitvoer 2 18 2 4" xfId="35508"/>
    <cellStyle name="Uitvoer 2 18 2 5" xfId="35509"/>
    <cellStyle name="Uitvoer 2 18 2 6" xfId="35510"/>
    <cellStyle name="Uitvoer 2 18 3" xfId="35511"/>
    <cellStyle name="Uitvoer 2 18 4" xfId="35512"/>
    <cellStyle name="Uitvoer 2 18 4 2" xfId="35513"/>
    <cellStyle name="Uitvoer 2 18 5" xfId="35514"/>
    <cellStyle name="Uitvoer 2 18 6" xfId="35515"/>
    <cellStyle name="Uitvoer 2 18 7" xfId="35516"/>
    <cellStyle name="Uitvoer 2 19" xfId="35517"/>
    <cellStyle name="Uitvoer 2 19 2" xfId="35518"/>
    <cellStyle name="Uitvoer 2 19 2 2" xfId="35519"/>
    <cellStyle name="Uitvoer 2 19 2 3" xfId="35520"/>
    <cellStyle name="Uitvoer 2 19 2 3 2" xfId="35521"/>
    <cellStyle name="Uitvoer 2 19 2 4" xfId="35522"/>
    <cellStyle name="Uitvoer 2 19 2 5" xfId="35523"/>
    <cellStyle name="Uitvoer 2 19 2 6" xfId="35524"/>
    <cellStyle name="Uitvoer 2 19 3" xfId="35525"/>
    <cellStyle name="Uitvoer 2 19 4" xfId="35526"/>
    <cellStyle name="Uitvoer 2 19 4 2" xfId="35527"/>
    <cellStyle name="Uitvoer 2 19 5" xfId="35528"/>
    <cellStyle name="Uitvoer 2 19 6" xfId="35529"/>
    <cellStyle name="Uitvoer 2 19 7" xfId="35530"/>
    <cellStyle name="Uitvoer 2 2" xfId="35531"/>
    <cellStyle name="Uitvoer 2 2 10" xfId="35532"/>
    <cellStyle name="Uitvoer 2 2 10 2" xfId="35533"/>
    <cellStyle name="Uitvoer 2 2 10 2 2" xfId="35534"/>
    <cellStyle name="Uitvoer 2 2 10 2 3" xfId="35535"/>
    <cellStyle name="Uitvoer 2 2 10 2 3 2" xfId="35536"/>
    <cellStyle name="Uitvoer 2 2 10 2 4" xfId="35537"/>
    <cellStyle name="Uitvoer 2 2 10 2 5" xfId="35538"/>
    <cellStyle name="Uitvoer 2 2 10 2 6" xfId="35539"/>
    <cellStyle name="Uitvoer 2 2 10 3" xfId="35540"/>
    <cellStyle name="Uitvoer 2 2 10 4" xfId="35541"/>
    <cellStyle name="Uitvoer 2 2 10 4 2" xfId="35542"/>
    <cellStyle name="Uitvoer 2 2 10 5" xfId="35543"/>
    <cellStyle name="Uitvoer 2 2 10 6" xfId="35544"/>
    <cellStyle name="Uitvoer 2 2 10 7" xfId="35545"/>
    <cellStyle name="Uitvoer 2 2 11" xfId="35546"/>
    <cellStyle name="Uitvoer 2 2 11 2" xfId="35547"/>
    <cellStyle name="Uitvoer 2 2 11 2 2" xfId="35548"/>
    <cellStyle name="Uitvoer 2 2 11 2 3" xfId="35549"/>
    <cellStyle name="Uitvoer 2 2 11 2 3 2" xfId="35550"/>
    <cellStyle name="Uitvoer 2 2 11 2 4" xfId="35551"/>
    <cellStyle name="Uitvoer 2 2 11 2 5" xfId="35552"/>
    <cellStyle name="Uitvoer 2 2 11 2 6" xfId="35553"/>
    <cellStyle name="Uitvoer 2 2 11 3" xfId="35554"/>
    <cellStyle name="Uitvoer 2 2 11 4" xfId="35555"/>
    <cellStyle name="Uitvoer 2 2 11 4 2" xfId="35556"/>
    <cellStyle name="Uitvoer 2 2 11 5" xfId="35557"/>
    <cellStyle name="Uitvoer 2 2 11 6" xfId="35558"/>
    <cellStyle name="Uitvoer 2 2 11 7" xfId="35559"/>
    <cellStyle name="Uitvoer 2 2 12" xfId="35560"/>
    <cellStyle name="Uitvoer 2 2 12 2" xfId="35561"/>
    <cellStyle name="Uitvoer 2 2 12 2 2" xfId="35562"/>
    <cellStyle name="Uitvoer 2 2 12 2 3" xfId="35563"/>
    <cellStyle name="Uitvoer 2 2 12 2 3 2" xfId="35564"/>
    <cellStyle name="Uitvoer 2 2 12 2 4" xfId="35565"/>
    <cellStyle name="Uitvoer 2 2 12 2 5" xfId="35566"/>
    <cellStyle name="Uitvoer 2 2 12 2 6" xfId="35567"/>
    <cellStyle name="Uitvoer 2 2 12 3" xfId="35568"/>
    <cellStyle name="Uitvoer 2 2 12 4" xfId="35569"/>
    <cellStyle name="Uitvoer 2 2 12 4 2" xfId="35570"/>
    <cellStyle name="Uitvoer 2 2 12 5" xfId="35571"/>
    <cellStyle name="Uitvoer 2 2 12 6" xfId="35572"/>
    <cellStyle name="Uitvoer 2 2 12 7" xfId="35573"/>
    <cellStyle name="Uitvoer 2 2 13" xfId="35574"/>
    <cellStyle name="Uitvoer 2 2 13 2" xfId="35575"/>
    <cellStyle name="Uitvoer 2 2 13 2 2" xfId="35576"/>
    <cellStyle name="Uitvoer 2 2 13 2 3" xfId="35577"/>
    <cellStyle name="Uitvoer 2 2 13 2 3 2" xfId="35578"/>
    <cellStyle name="Uitvoer 2 2 13 2 4" xfId="35579"/>
    <cellStyle name="Uitvoer 2 2 13 2 5" xfId="35580"/>
    <cellStyle name="Uitvoer 2 2 13 2 6" xfId="35581"/>
    <cellStyle name="Uitvoer 2 2 13 3" xfId="35582"/>
    <cellStyle name="Uitvoer 2 2 13 4" xfId="35583"/>
    <cellStyle name="Uitvoer 2 2 13 4 2" xfId="35584"/>
    <cellStyle name="Uitvoer 2 2 13 5" xfId="35585"/>
    <cellStyle name="Uitvoer 2 2 13 6" xfId="35586"/>
    <cellStyle name="Uitvoer 2 2 13 7" xfId="35587"/>
    <cellStyle name="Uitvoer 2 2 14" xfId="35588"/>
    <cellStyle name="Uitvoer 2 2 14 2" xfId="35589"/>
    <cellStyle name="Uitvoer 2 2 14 2 2" xfId="35590"/>
    <cellStyle name="Uitvoer 2 2 14 2 3" xfId="35591"/>
    <cellStyle name="Uitvoer 2 2 14 2 3 2" xfId="35592"/>
    <cellStyle name="Uitvoer 2 2 14 2 4" xfId="35593"/>
    <cellStyle name="Uitvoer 2 2 14 2 5" xfId="35594"/>
    <cellStyle name="Uitvoer 2 2 14 2 6" xfId="35595"/>
    <cellStyle name="Uitvoer 2 2 14 3" xfId="35596"/>
    <cellStyle name="Uitvoer 2 2 14 4" xfId="35597"/>
    <cellStyle name="Uitvoer 2 2 14 4 2" xfId="35598"/>
    <cellStyle name="Uitvoer 2 2 14 5" xfId="35599"/>
    <cellStyle name="Uitvoer 2 2 14 6" xfId="35600"/>
    <cellStyle name="Uitvoer 2 2 14 7" xfId="35601"/>
    <cellStyle name="Uitvoer 2 2 15" xfId="35602"/>
    <cellStyle name="Uitvoer 2 2 15 2" xfId="35603"/>
    <cellStyle name="Uitvoer 2 2 15 2 2" xfId="35604"/>
    <cellStyle name="Uitvoer 2 2 15 2 3" xfId="35605"/>
    <cellStyle name="Uitvoer 2 2 15 2 3 2" xfId="35606"/>
    <cellStyle name="Uitvoer 2 2 15 2 4" xfId="35607"/>
    <cellStyle name="Uitvoer 2 2 15 2 5" xfId="35608"/>
    <cellStyle name="Uitvoer 2 2 15 2 6" xfId="35609"/>
    <cellStyle name="Uitvoer 2 2 15 3" xfId="35610"/>
    <cellStyle name="Uitvoer 2 2 15 4" xfId="35611"/>
    <cellStyle name="Uitvoer 2 2 15 4 2" xfId="35612"/>
    <cellStyle name="Uitvoer 2 2 15 5" xfId="35613"/>
    <cellStyle name="Uitvoer 2 2 15 6" xfId="35614"/>
    <cellStyle name="Uitvoer 2 2 15 7" xfId="35615"/>
    <cellStyle name="Uitvoer 2 2 16" xfId="35616"/>
    <cellStyle name="Uitvoer 2 2 16 2" xfId="35617"/>
    <cellStyle name="Uitvoer 2 2 16 2 2" xfId="35618"/>
    <cellStyle name="Uitvoer 2 2 16 2 3" xfId="35619"/>
    <cellStyle name="Uitvoer 2 2 16 2 3 2" xfId="35620"/>
    <cellStyle name="Uitvoer 2 2 16 2 4" xfId="35621"/>
    <cellStyle name="Uitvoer 2 2 16 2 5" xfId="35622"/>
    <cellStyle name="Uitvoer 2 2 16 2 6" xfId="35623"/>
    <cellStyle name="Uitvoer 2 2 16 3" xfId="35624"/>
    <cellStyle name="Uitvoer 2 2 16 4" xfId="35625"/>
    <cellStyle name="Uitvoer 2 2 16 4 2" xfId="35626"/>
    <cellStyle name="Uitvoer 2 2 16 5" xfId="35627"/>
    <cellStyle name="Uitvoer 2 2 16 6" xfId="35628"/>
    <cellStyle name="Uitvoer 2 2 16 7" xfId="35629"/>
    <cellStyle name="Uitvoer 2 2 17" xfId="35630"/>
    <cellStyle name="Uitvoer 2 2 17 2" xfId="35631"/>
    <cellStyle name="Uitvoer 2 2 17 2 2" xfId="35632"/>
    <cellStyle name="Uitvoer 2 2 17 2 3" xfId="35633"/>
    <cellStyle name="Uitvoer 2 2 17 2 3 2" xfId="35634"/>
    <cellStyle name="Uitvoer 2 2 17 2 4" xfId="35635"/>
    <cellStyle name="Uitvoer 2 2 17 2 5" xfId="35636"/>
    <cellStyle name="Uitvoer 2 2 17 2 6" xfId="35637"/>
    <cellStyle name="Uitvoer 2 2 17 3" xfId="35638"/>
    <cellStyle name="Uitvoer 2 2 17 4" xfId="35639"/>
    <cellStyle name="Uitvoer 2 2 17 4 2" xfId="35640"/>
    <cellStyle name="Uitvoer 2 2 17 5" xfId="35641"/>
    <cellStyle name="Uitvoer 2 2 17 6" xfId="35642"/>
    <cellStyle name="Uitvoer 2 2 17 7" xfId="35643"/>
    <cellStyle name="Uitvoer 2 2 18" xfId="35644"/>
    <cellStyle name="Uitvoer 2 2 18 2" xfId="35645"/>
    <cellStyle name="Uitvoer 2 2 18 2 2" xfId="35646"/>
    <cellStyle name="Uitvoer 2 2 18 2 3" xfId="35647"/>
    <cellStyle name="Uitvoer 2 2 18 2 3 2" xfId="35648"/>
    <cellStyle name="Uitvoer 2 2 18 2 4" xfId="35649"/>
    <cellStyle name="Uitvoer 2 2 18 2 5" xfId="35650"/>
    <cellStyle name="Uitvoer 2 2 18 2 6" xfId="35651"/>
    <cellStyle name="Uitvoer 2 2 18 3" xfId="35652"/>
    <cellStyle name="Uitvoer 2 2 18 4" xfId="35653"/>
    <cellStyle name="Uitvoer 2 2 18 4 2" xfId="35654"/>
    <cellStyle name="Uitvoer 2 2 18 5" xfId="35655"/>
    <cellStyle name="Uitvoer 2 2 18 6" xfId="35656"/>
    <cellStyle name="Uitvoer 2 2 18 7" xfId="35657"/>
    <cellStyle name="Uitvoer 2 2 19" xfId="35658"/>
    <cellStyle name="Uitvoer 2 2 19 2" xfId="35659"/>
    <cellStyle name="Uitvoer 2 2 19 2 2" xfId="35660"/>
    <cellStyle name="Uitvoer 2 2 19 2 3" xfId="35661"/>
    <cellStyle name="Uitvoer 2 2 19 2 3 2" xfId="35662"/>
    <cellStyle name="Uitvoer 2 2 19 2 4" xfId="35663"/>
    <cellStyle name="Uitvoer 2 2 19 2 5" xfId="35664"/>
    <cellStyle name="Uitvoer 2 2 19 2 6" xfId="35665"/>
    <cellStyle name="Uitvoer 2 2 19 3" xfId="35666"/>
    <cellStyle name="Uitvoer 2 2 19 4" xfId="35667"/>
    <cellStyle name="Uitvoer 2 2 19 4 2" xfId="35668"/>
    <cellStyle name="Uitvoer 2 2 19 5" xfId="35669"/>
    <cellStyle name="Uitvoer 2 2 19 6" xfId="35670"/>
    <cellStyle name="Uitvoer 2 2 19 7" xfId="35671"/>
    <cellStyle name="Uitvoer 2 2 2" xfId="35672"/>
    <cellStyle name="Uitvoer 2 2 2 2" xfId="35673"/>
    <cellStyle name="Uitvoer 2 2 2 2 2" xfId="35674"/>
    <cellStyle name="Uitvoer 2 2 2 2 3" xfId="35675"/>
    <cellStyle name="Uitvoer 2 2 2 2 3 2" xfId="35676"/>
    <cellStyle name="Uitvoer 2 2 2 2 4" xfId="35677"/>
    <cellStyle name="Uitvoer 2 2 2 2 5" xfId="35678"/>
    <cellStyle name="Uitvoer 2 2 2 2 6" xfId="35679"/>
    <cellStyle name="Uitvoer 2 2 2 3" xfId="35680"/>
    <cellStyle name="Uitvoer 2 2 2 4" xfId="35681"/>
    <cellStyle name="Uitvoer 2 2 2 4 2" xfId="35682"/>
    <cellStyle name="Uitvoer 2 2 2 5" xfId="35683"/>
    <cellStyle name="Uitvoer 2 2 2 6" xfId="35684"/>
    <cellStyle name="Uitvoer 2 2 2 7" xfId="35685"/>
    <cellStyle name="Uitvoer 2 2 20" xfId="35686"/>
    <cellStyle name="Uitvoer 2 2 20 2" xfId="35687"/>
    <cellStyle name="Uitvoer 2 2 20 2 2" xfId="35688"/>
    <cellStyle name="Uitvoer 2 2 20 2 3" xfId="35689"/>
    <cellStyle name="Uitvoer 2 2 20 2 3 2" xfId="35690"/>
    <cellStyle name="Uitvoer 2 2 20 2 4" xfId="35691"/>
    <cellStyle name="Uitvoer 2 2 20 2 5" xfId="35692"/>
    <cellStyle name="Uitvoer 2 2 20 2 6" xfId="35693"/>
    <cellStyle name="Uitvoer 2 2 20 3" xfId="35694"/>
    <cellStyle name="Uitvoer 2 2 20 4" xfId="35695"/>
    <cellStyle name="Uitvoer 2 2 20 4 2" xfId="35696"/>
    <cellStyle name="Uitvoer 2 2 20 5" xfId="35697"/>
    <cellStyle name="Uitvoer 2 2 20 6" xfId="35698"/>
    <cellStyle name="Uitvoer 2 2 20 7" xfId="35699"/>
    <cellStyle name="Uitvoer 2 2 21" xfId="35700"/>
    <cellStyle name="Uitvoer 2 2 21 2" xfId="35701"/>
    <cellStyle name="Uitvoer 2 2 21 2 2" xfId="35702"/>
    <cellStyle name="Uitvoer 2 2 21 2 3" xfId="35703"/>
    <cellStyle name="Uitvoer 2 2 21 2 3 2" xfId="35704"/>
    <cellStyle name="Uitvoer 2 2 21 2 4" xfId="35705"/>
    <cellStyle name="Uitvoer 2 2 21 2 5" xfId="35706"/>
    <cellStyle name="Uitvoer 2 2 21 2 6" xfId="35707"/>
    <cellStyle name="Uitvoer 2 2 21 3" xfId="35708"/>
    <cellStyle name="Uitvoer 2 2 21 4" xfId="35709"/>
    <cellStyle name="Uitvoer 2 2 21 4 2" xfId="35710"/>
    <cellStyle name="Uitvoer 2 2 21 5" xfId="35711"/>
    <cellStyle name="Uitvoer 2 2 21 6" xfId="35712"/>
    <cellStyle name="Uitvoer 2 2 21 7" xfId="35713"/>
    <cellStyle name="Uitvoer 2 2 22" xfId="35714"/>
    <cellStyle name="Uitvoer 2 2 22 2" xfId="35715"/>
    <cellStyle name="Uitvoer 2 2 22 2 2" xfId="35716"/>
    <cellStyle name="Uitvoer 2 2 22 2 3" xfId="35717"/>
    <cellStyle name="Uitvoer 2 2 22 2 3 2" xfId="35718"/>
    <cellStyle name="Uitvoer 2 2 22 2 4" xfId="35719"/>
    <cellStyle name="Uitvoer 2 2 22 2 5" xfId="35720"/>
    <cellStyle name="Uitvoer 2 2 22 2 6" xfId="35721"/>
    <cellStyle name="Uitvoer 2 2 22 3" xfId="35722"/>
    <cellStyle name="Uitvoer 2 2 22 4" xfId="35723"/>
    <cellStyle name="Uitvoer 2 2 22 4 2" xfId="35724"/>
    <cellStyle name="Uitvoer 2 2 22 5" xfId="35725"/>
    <cellStyle name="Uitvoer 2 2 22 6" xfId="35726"/>
    <cellStyle name="Uitvoer 2 2 22 7" xfId="35727"/>
    <cellStyle name="Uitvoer 2 2 23" xfId="35728"/>
    <cellStyle name="Uitvoer 2 2 23 2" xfId="35729"/>
    <cellStyle name="Uitvoer 2 2 23 2 2" xfId="35730"/>
    <cellStyle name="Uitvoer 2 2 23 2 3" xfId="35731"/>
    <cellStyle name="Uitvoer 2 2 23 2 3 2" xfId="35732"/>
    <cellStyle name="Uitvoer 2 2 23 2 4" xfId="35733"/>
    <cellStyle name="Uitvoer 2 2 23 2 5" xfId="35734"/>
    <cellStyle name="Uitvoer 2 2 23 2 6" xfId="35735"/>
    <cellStyle name="Uitvoer 2 2 23 3" xfId="35736"/>
    <cellStyle name="Uitvoer 2 2 23 4" xfId="35737"/>
    <cellStyle name="Uitvoer 2 2 23 4 2" xfId="35738"/>
    <cellStyle name="Uitvoer 2 2 23 5" xfId="35739"/>
    <cellStyle name="Uitvoer 2 2 23 6" xfId="35740"/>
    <cellStyle name="Uitvoer 2 2 23 7" xfId="35741"/>
    <cellStyle name="Uitvoer 2 2 24" xfId="35742"/>
    <cellStyle name="Uitvoer 2 2 24 2" xfId="35743"/>
    <cellStyle name="Uitvoer 2 2 24 2 2" xfId="35744"/>
    <cellStyle name="Uitvoer 2 2 24 2 3" xfId="35745"/>
    <cellStyle name="Uitvoer 2 2 24 2 3 2" xfId="35746"/>
    <cellStyle name="Uitvoer 2 2 24 2 4" xfId="35747"/>
    <cellStyle name="Uitvoer 2 2 24 2 5" xfId="35748"/>
    <cellStyle name="Uitvoer 2 2 24 2 6" xfId="35749"/>
    <cellStyle name="Uitvoer 2 2 24 3" xfId="35750"/>
    <cellStyle name="Uitvoer 2 2 24 4" xfId="35751"/>
    <cellStyle name="Uitvoer 2 2 24 4 2" xfId="35752"/>
    <cellStyle name="Uitvoer 2 2 24 5" xfId="35753"/>
    <cellStyle name="Uitvoer 2 2 24 6" xfId="35754"/>
    <cellStyle name="Uitvoer 2 2 24 7" xfId="35755"/>
    <cellStyle name="Uitvoer 2 2 25" xfId="35756"/>
    <cellStyle name="Uitvoer 2 2 25 2" xfId="35757"/>
    <cellStyle name="Uitvoer 2 2 25 2 2" xfId="35758"/>
    <cellStyle name="Uitvoer 2 2 25 2 3" xfId="35759"/>
    <cellStyle name="Uitvoer 2 2 25 2 3 2" xfId="35760"/>
    <cellStyle name="Uitvoer 2 2 25 2 4" xfId="35761"/>
    <cellStyle name="Uitvoer 2 2 25 2 5" xfId="35762"/>
    <cellStyle name="Uitvoer 2 2 25 2 6" xfId="35763"/>
    <cellStyle name="Uitvoer 2 2 25 3" xfId="35764"/>
    <cellStyle name="Uitvoer 2 2 25 4" xfId="35765"/>
    <cellStyle name="Uitvoer 2 2 25 4 2" xfId="35766"/>
    <cellStyle name="Uitvoer 2 2 25 5" xfId="35767"/>
    <cellStyle name="Uitvoer 2 2 25 6" xfId="35768"/>
    <cellStyle name="Uitvoer 2 2 25 7" xfId="35769"/>
    <cellStyle name="Uitvoer 2 2 26" xfId="35770"/>
    <cellStyle name="Uitvoer 2 2 26 2" xfId="35771"/>
    <cellStyle name="Uitvoer 2 2 26 2 2" xfId="35772"/>
    <cellStyle name="Uitvoer 2 2 26 2 3" xfId="35773"/>
    <cellStyle name="Uitvoer 2 2 26 2 3 2" xfId="35774"/>
    <cellStyle name="Uitvoer 2 2 26 2 4" xfId="35775"/>
    <cellStyle name="Uitvoer 2 2 26 2 5" xfId="35776"/>
    <cellStyle name="Uitvoer 2 2 26 2 6" xfId="35777"/>
    <cellStyle name="Uitvoer 2 2 26 3" xfId="35778"/>
    <cellStyle name="Uitvoer 2 2 26 4" xfId="35779"/>
    <cellStyle name="Uitvoer 2 2 26 4 2" xfId="35780"/>
    <cellStyle name="Uitvoer 2 2 26 5" xfId="35781"/>
    <cellStyle name="Uitvoer 2 2 26 6" xfId="35782"/>
    <cellStyle name="Uitvoer 2 2 26 7" xfId="35783"/>
    <cellStyle name="Uitvoer 2 2 27" xfId="35784"/>
    <cellStyle name="Uitvoer 2 2 27 2" xfId="35785"/>
    <cellStyle name="Uitvoer 2 2 27 2 2" xfId="35786"/>
    <cellStyle name="Uitvoer 2 2 27 2 3" xfId="35787"/>
    <cellStyle name="Uitvoer 2 2 27 2 3 2" xfId="35788"/>
    <cellStyle name="Uitvoer 2 2 27 2 4" xfId="35789"/>
    <cellStyle name="Uitvoer 2 2 27 2 5" xfId="35790"/>
    <cellStyle name="Uitvoer 2 2 27 2 6" xfId="35791"/>
    <cellStyle name="Uitvoer 2 2 27 3" xfId="35792"/>
    <cellStyle name="Uitvoer 2 2 27 4" xfId="35793"/>
    <cellStyle name="Uitvoer 2 2 27 4 2" xfId="35794"/>
    <cellStyle name="Uitvoer 2 2 27 5" xfId="35795"/>
    <cellStyle name="Uitvoer 2 2 27 6" xfId="35796"/>
    <cellStyle name="Uitvoer 2 2 27 7" xfId="35797"/>
    <cellStyle name="Uitvoer 2 2 28" xfId="35798"/>
    <cellStyle name="Uitvoer 2 2 28 2" xfId="35799"/>
    <cellStyle name="Uitvoer 2 2 28 2 2" xfId="35800"/>
    <cellStyle name="Uitvoer 2 2 28 2 3" xfId="35801"/>
    <cellStyle name="Uitvoer 2 2 28 2 3 2" xfId="35802"/>
    <cellStyle name="Uitvoer 2 2 28 2 4" xfId="35803"/>
    <cellStyle name="Uitvoer 2 2 28 2 5" xfId="35804"/>
    <cellStyle name="Uitvoer 2 2 28 2 6" xfId="35805"/>
    <cellStyle name="Uitvoer 2 2 28 3" xfId="35806"/>
    <cellStyle name="Uitvoer 2 2 28 4" xfId="35807"/>
    <cellStyle name="Uitvoer 2 2 28 4 2" xfId="35808"/>
    <cellStyle name="Uitvoer 2 2 28 5" xfId="35809"/>
    <cellStyle name="Uitvoer 2 2 28 6" xfId="35810"/>
    <cellStyle name="Uitvoer 2 2 28 7" xfId="35811"/>
    <cellStyle name="Uitvoer 2 2 29" xfId="35812"/>
    <cellStyle name="Uitvoer 2 2 29 2" xfId="35813"/>
    <cellStyle name="Uitvoer 2 2 29 2 2" xfId="35814"/>
    <cellStyle name="Uitvoer 2 2 29 2 3" xfId="35815"/>
    <cellStyle name="Uitvoer 2 2 29 2 3 2" xfId="35816"/>
    <cellStyle name="Uitvoer 2 2 29 2 4" xfId="35817"/>
    <cellStyle name="Uitvoer 2 2 29 2 5" xfId="35818"/>
    <cellStyle name="Uitvoer 2 2 29 2 6" xfId="35819"/>
    <cellStyle name="Uitvoer 2 2 29 3" xfId="35820"/>
    <cellStyle name="Uitvoer 2 2 29 4" xfId="35821"/>
    <cellStyle name="Uitvoer 2 2 29 4 2" xfId="35822"/>
    <cellStyle name="Uitvoer 2 2 29 5" xfId="35823"/>
    <cellStyle name="Uitvoer 2 2 29 6" xfId="35824"/>
    <cellStyle name="Uitvoer 2 2 29 7" xfId="35825"/>
    <cellStyle name="Uitvoer 2 2 3" xfId="35826"/>
    <cellStyle name="Uitvoer 2 2 3 2" xfId="35827"/>
    <cellStyle name="Uitvoer 2 2 3 2 2" xfId="35828"/>
    <cellStyle name="Uitvoer 2 2 3 2 3" xfId="35829"/>
    <cellStyle name="Uitvoer 2 2 3 2 3 2" xfId="35830"/>
    <cellStyle name="Uitvoer 2 2 3 2 4" xfId="35831"/>
    <cellStyle name="Uitvoer 2 2 3 2 5" xfId="35832"/>
    <cellStyle name="Uitvoer 2 2 3 2 6" xfId="35833"/>
    <cellStyle name="Uitvoer 2 2 3 3" xfId="35834"/>
    <cellStyle name="Uitvoer 2 2 3 4" xfId="35835"/>
    <cellStyle name="Uitvoer 2 2 3 4 2" xfId="35836"/>
    <cellStyle name="Uitvoer 2 2 3 5" xfId="35837"/>
    <cellStyle name="Uitvoer 2 2 3 6" xfId="35838"/>
    <cellStyle name="Uitvoer 2 2 3 7" xfId="35839"/>
    <cellStyle name="Uitvoer 2 2 30" xfId="35840"/>
    <cellStyle name="Uitvoer 2 2 30 2" xfId="35841"/>
    <cellStyle name="Uitvoer 2 2 30 2 2" xfId="35842"/>
    <cellStyle name="Uitvoer 2 2 30 2 3" xfId="35843"/>
    <cellStyle name="Uitvoer 2 2 30 2 3 2" xfId="35844"/>
    <cellStyle name="Uitvoer 2 2 30 2 4" xfId="35845"/>
    <cellStyle name="Uitvoer 2 2 30 2 5" xfId="35846"/>
    <cellStyle name="Uitvoer 2 2 30 2 6" xfId="35847"/>
    <cellStyle name="Uitvoer 2 2 30 3" xfId="35848"/>
    <cellStyle name="Uitvoer 2 2 30 4" xfId="35849"/>
    <cellStyle name="Uitvoer 2 2 30 4 2" xfId="35850"/>
    <cellStyle name="Uitvoer 2 2 30 5" xfId="35851"/>
    <cellStyle name="Uitvoer 2 2 30 6" xfId="35852"/>
    <cellStyle name="Uitvoer 2 2 30 7" xfId="35853"/>
    <cellStyle name="Uitvoer 2 2 31" xfId="35854"/>
    <cellStyle name="Uitvoer 2 2 31 2" xfId="35855"/>
    <cellStyle name="Uitvoer 2 2 31 2 2" xfId="35856"/>
    <cellStyle name="Uitvoer 2 2 31 2 3" xfId="35857"/>
    <cellStyle name="Uitvoer 2 2 31 2 3 2" xfId="35858"/>
    <cellStyle name="Uitvoer 2 2 31 2 4" xfId="35859"/>
    <cellStyle name="Uitvoer 2 2 31 2 5" xfId="35860"/>
    <cellStyle name="Uitvoer 2 2 31 2 6" xfId="35861"/>
    <cellStyle name="Uitvoer 2 2 31 3" xfId="35862"/>
    <cellStyle name="Uitvoer 2 2 31 4" xfId="35863"/>
    <cellStyle name="Uitvoer 2 2 31 4 2" xfId="35864"/>
    <cellStyle name="Uitvoer 2 2 31 5" xfId="35865"/>
    <cellStyle name="Uitvoer 2 2 31 6" xfId="35866"/>
    <cellStyle name="Uitvoer 2 2 31 7" xfId="35867"/>
    <cellStyle name="Uitvoer 2 2 32" xfId="35868"/>
    <cellStyle name="Uitvoer 2 2 32 2" xfId="35869"/>
    <cellStyle name="Uitvoer 2 2 32 2 2" xfId="35870"/>
    <cellStyle name="Uitvoer 2 2 32 2 3" xfId="35871"/>
    <cellStyle name="Uitvoer 2 2 32 2 3 2" xfId="35872"/>
    <cellStyle name="Uitvoer 2 2 32 2 4" xfId="35873"/>
    <cellStyle name="Uitvoer 2 2 32 2 5" xfId="35874"/>
    <cellStyle name="Uitvoer 2 2 32 2 6" xfId="35875"/>
    <cellStyle name="Uitvoer 2 2 32 3" xfId="35876"/>
    <cellStyle name="Uitvoer 2 2 32 4" xfId="35877"/>
    <cellStyle name="Uitvoer 2 2 32 4 2" xfId="35878"/>
    <cellStyle name="Uitvoer 2 2 32 5" xfId="35879"/>
    <cellStyle name="Uitvoer 2 2 32 6" xfId="35880"/>
    <cellStyle name="Uitvoer 2 2 32 7" xfId="35881"/>
    <cellStyle name="Uitvoer 2 2 33" xfId="35882"/>
    <cellStyle name="Uitvoer 2 2 33 2" xfId="35883"/>
    <cellStyle name="Uitvoer 2 2 33 2 2" xfId="35884"/>
    <cellStyle name="Uitvoer 2 2 33 2 3" xfId="35885"/>
    <cellStyle name="Uitvoer 2 2 33 2 3 2" xfId="35886"/>
    <cellStyle name="Uitvoer 2 2 33 2 4" xfId="35887"/>
    <cellStyle name="Uitvoer 2 2 33 2 5" xfId="35888"/>
    <cellStyle name="Uitvoer 2 2 33 2 6" xfId="35889"/>
    <cellStyle name="Uitvoer 2 2 33 3" xfId="35890"/>
    <cellStyle name="Uitvoer 2 2 33 4" xfId="35891"/>
    <cellStyle name="Uitvoer 2 2 33 4 2" xfId="35892"/>
    <cellStyle name="Uitvoer 2 2 33 5" xfId="35893"/>
    <cellStyle name="Uitvoer 2 2 33 6" xfId="35894"/>
    <cellStyle name="Uitvoer 2 2 33 7" xfId="35895"/>
    <cellStyle name="Uitvoer 2 2 34" xfId="35896"/>
    <cellStyle name="Uitvoer 2 2 34 2" xfId="35897"/>
    <cellStyle name="Uitvoer 2 2 34 2 2" xfId="35898"/>
    <cellStyle name="Uitvoer 2 2 34 2 3" xfId="35899"/>
    <cellStyle name="Uitvoer 2 2 34 2 3 2" xfId="35900"/>
    <cellStyle name="Uitvoer 2 2 34 2 4" xfId="35901"/>
    <cellStyle name="Uitvoer 2 2 34 2 5" xfId="35902"/>
    <cellStyle name="Uitvoer 2 2 34 2 6" xfId="35903"/>
    <cellStyle name="Uitvoer 2 2 34 3" xfId="35904"/>
    <cellStyle name="Uitvoer 2 2 34 4" xfId="35905"/>
    <cellStyle name="Uitvoer 2 2 34 4 2" xfId="35906"/>
    <cellStyle name="Uitvoer 2 2 34 5" xfId="35907"/>
    <cellStyle name="Uitvoer 2 2 34 6" xfId="35908"/>
    <cellStyle name="Uitvoer 2 2 34 7" xfId="35909"/>
    <cellStyle name="Uitvoer 2 2 35" xfId="35910"/>
    <cellStyle name="Uitvoer 2 2 35 2" xfId="35911"/>
    <cellStyle name="Uitvoer 2 2 35 2 2" xfId="35912"/>
    <cellStyle name="Uitvoer 2 2 35 2 3" xfId="35913"/>
    <cellStyle name="Uitvoer 2 2 35 2 3 2" xfId="35914"/>
    <cellStyle name="Uitvoer 2 2 35 2 4" xfId="35915"/>
    <cellStyle name="Uitvoer 2 2 35 2 5" xfId="35916"/>
    <cellStyle name="Uitvoer 2 2 35 2 6" xfId="35917"/>
    <cellStyle name="Uitvoer 2 2 35 3" xfId="35918"/>
    <cellStyle name="Uitvoer 2 2 35 4" xfId="35919"/>
    <cellStyle name="Uitvoer 2 2 35 4 2" xfId="35920"/>
    <cellStyle name="Uitvoer 2 2 35 5" xfId="35921"/>
    <cellStyle name="Uitvoer 2 2 35 6" xfId="35922"/>
    <cellStyle name="Uitvoer 2 2 35 7" xfId="35923"/>
    <cellStyle name="Uitvoer 2 2 36" xfId="35924"/>
    <cellStyle name="Uitvoer 2 2 36 2" xfId="35925"/>
    <cellStyle name="Uitvoer 2 2 36 2 2" xfId="35926"/>
    <cellStyle name="Uitvoer 2 2 36 2 3" xfId="35927"/>
    <cellStyle name="Uitvoer 2 2 36 2 3 2" xfId="35928"/>
    <cellStyle name="Uitvoer 2 2 36 2 4" xfId="35929"/>
    <cellStyle name="Uitvoer 2 2 36 2 5" xfId="35930"/>
    <cellStyle name="Uitvoer 2 2 36 2 6" xfId="35931"/>
    <cellStyle name="Uitvoer 2 2 36 3" xfId="35932"/>
    <cellStyle name="Uitvoer 2 2 36 4" xfId="35933"/>
    <cellStyle name="Uitvoer 2 2 36 4 2" xfId="35934"/>
    <cellStyle name="Uitvoer 2 2 36 5" xfId="35935"/>
    <cellStyle name="Uitvoer 2 2 36 6" xfId="35936"/>
    <cellStyle name="Uitvoer 2 2 36 7" xfId="35937"/>
    <cellStyle name="Uitvoer 2 2 37" xfId="35938"/>
    <cellStyle name="Uitvoer 2 2 37 2" xfId="35939"/>
    <cellStyle name="Uitvoer 2 2 37 2 2" xfId="35940"/>
    <cellStyle name="Uitvoer 2 2 37 2 3" xfId="35941"/>
    <cellStyle name="Uitvoer 2 2 37 2 3 2" xfId="35942"/>
    <cellStyle name="Uitvoer 2 2 37 2 4" xfId="35943"/>
    <cellStyle name="Uitvoer 2 2 37 2 5" xfId="35944"/>
    <cellStyle name="Uitvoer 2 2 37 2 6" xfId="35945"/>
    <cellStyle name="Uitvoer 2 2 37 3" xfId="35946"/>
    <cellStyle name="Uitvoer 2 2 37 4" xfId="35947"/>
    <cellStyle name="Uitvoer 2 2 37 4 2" xfId="35948"/>
    <cellStyle name="Uitvoer 2 2 37 5" xfId="35949"/>
    <cellStyle name="Uitvoer 2 2 37 6" xfId="35950"/>
    <cellStyle name="Uitvoer 2 2 37 7" xfId="35951"/>
    <cellStyle name="Uitvoer 2 2 38" xfId="35952"/>
    <cellStyle name="Uitvoer 2 2 38 2" xfId="35953"/>
    <cellStyle name="Uitvoer 2 2 38 2 2" xfId="35954"/>
    <cellStyle name="Uitvoer 2 2 38 2 3" xfId="35955"/>
    <cellStyle name="Uitvoer 2 2 38 2 3 2" xfId="35956"/>
    <cellStyle name="Uitvoer 2 2 38 2 4" xfId="35957"/>
    <cellStyle name="Uitvoer 2 2 38 2 5" xfId="35958"/>
    <cellStyle name="Uitvoer 2 2 38 2 6" xfId="35959"/>
    <cellStyle name="Uitvoer 2 2 38 3" xfId="35960"/>
    <cellStyle name="Uitvoer 2 2 38 4" xfId="35961"/>
    <cellStyle name="Uitvoer 2 2 38 4 2" xfId="35962"/>
    <cellStyle name="Uitvoer 2 2 38 5" xfId="35963"/>
    <cellStyle name="Uitvoer 2 2 38 6" xfId="35964"/>
    <cellStyle name="Uitvoer 2 2 38 7" xfId="35965"/>
    <cellStyle name="Uitvoer 2 2 39" xfId="35966"/>
    <cellStyle name="Uitvoer 2 2 39 2" xfId="35967"/>
    <cellStyle name="Uitvoer 2 2 39 2 2" xfId="35968"/>
    <cellStyle name="Uitvoer 2 2 39 2 3" xfId="35969"/>
    <cellStyle name="Uitvoer 2 2 39 2 3 2" xfId="35970"/>
    <cellStyle name="Uitvoer 2 2 39 2 4" xfId="35971"/>
    <cellStyle name="Uitvoer 2 2 39 2 5" xfId="35972"/>
    <cellStyle name="Uitvoer 2 2 39 2 6" xfId="35973"/>
    <cellStyle name="Uitvoer 2 2 39 3" xfId="35974"/>
    <cellStyle name="Uitvoer 2 2 39 4" xfId="35975"/>
    <cellStyle name="Uitvoer 2 2 39 4 2" xfId="35976"/>
    <cellStyle name="Uitvoer 2 2 39 5" xfId="35977"/>
    <cellStyle name="Uitvoer 2 2 39 6" xfId="35978"/>
    <cellStyle name="Uitvoer 2 2 39 7" xfId="35979"/>
    <cellStyle name="Uitvoer 2 2 4" xfId="35980"/>
    <cellStyle name="Uitvoer 2 2 4 2" xfId="35981"/>
    <cellStyle name="Uitvoer 2 2 4 2 2" xfId="35982"/>
    <cellStyle name="Uitvoer 2 2 4 2 3" xfId="35983"/>
    <cellStyle name="Uitvoer 2 2 4 2 3 2" xfId="35984"/>
    <cellStyle name="Uitvoer 2 2 4 2 4" xfId="35985"/>
    <cellStyle name="Uitvoer 2 2 4 2 5" xfId="35986"/>
    <cellStyle name="Uitvoer 2 2 4 2 6" xfId="35987"/>
    <cellStyle name="Uitvoer 2 2 4 3" xfId="35988"/>
    <cellStyle name="Uitvoer 2 2 4 4" xfId="35989"/>
    <cellStyle name="Uitvoer 2 2 4 4 2" xfId="35990"/>
    <cellStyle name="Uitvoer 2 2 4 5" xfId="35991"/>
    <cellStyle name="Uitvoer 2 2 4 6" xfId="35992"/>
    <cellStyle name="Uitvoer 2 2 4 7" xfId="35993"/>
    <cellStyle name="Uitvoer 2 2 40" xfId="35994"/>
    <cellStyle name="Uitvoer 2 2 40 2" xfId="35995"/>
    <cellStyle name="Uitvoer 2 2 40 2 2" xfId="35996"/>
    <cellStyle name="Uitvoer 2 2 40 2 3" xfId="35997"/>
    <cellStyle name="Uitvoer 2 2 40 2 3 2" xfId="35998"/>
    <cellStyle name="Uitvoer 2 2 40 2 4" xfId="35999"/>
    <cellStyle name="Uitvoer 2 2 40 2 5" xfId="36000"/>
    <cellStyle name="Uitvoer 2 2 40 2 6" xfId="36001"/>
    <cellStyle name="Uitvoer 2 2 40 3" xfId="36002"/>
    <cellStyle name="Uitvoer 2 2 40 4" xfId="36003"/>
    <cellStyle name="Uitvoer 2 2 40 4 2" xfId="36004"/>
    <cellStyle name="Uitvoer 2 2 40 5" xfId="36005"/>
    <cellStyle name="Uitvoer 2 2 40 6" xfId="36006"/>
    <cellStyle name="Uitvoer 2 2 40 7" xfId="36007"/>
    <cellStyle name="Uitvoer 2 2 41" xfId="36008"/>
    <cellStyle name="Uitvoer 2 2 41 2" xfId="36009"/>
    <cellStyle name="Uitvoer 2 2 41 2 2" xfId="36010"/>
    <cellStyle name="Uitvoer 2 2 41 2 3" xfId="36011"/>
    <cellStyle name="Uitvoer 2 2 41 2 3 2" xfId="36012"/>
    <cellStyle name="Uitvoer 2 2 41 2 4" xfId="36013"/>
    <cellStyle name="Uitvoer 2 2 41 2 5" xfId="36014"/>
    <cellStyle name="Uitvoer 2 2 41 2 6" xfId="36015"/>
    <cellStyle name="Uitvoer 2 2 41 3" xfId="36016"/>
    <cellStyle name="Uitvoer 2 2 41 4" xfId="36017"/>
    <cellStyle name="Uitvoer 2 2 41 4 2" xfId="36018"/>
    <cellStyle name="Uitvoer 2 2 41 5" xfId="36019"/>
    <cellStyle name="Uitvoer 2 2 41 6" xfId="36020"/>
    <cellStyle name="Uitvoer 2 2 41 7" xfId="36021"/>
    <cellStyle name="Uitvoer 2 2 42" xfId="36022"/>
    <cellStyle name="Uitvoer 2 2 42 2" xfId="36023"/>
    <cellStyle name="Uitvoer 2 2 42 2 2" xfId="36024"/>
    <cellStyle name="Uitvoer 2 2 42 2 3" xfId="36025"/>
    <cellStyle name="Uitvoer 2 2 42 2 3 2" xfId="36026"/>
    <cellStyle name="Uitvoer 2 2 42 2 4" xfId="36027"/>
    <cellStyle name="Uitvoer 2 2 42 2 5" xfId="36028"/>
    <cellStyle name="Uitvoer 2 2 42 2 6" xfId="36029"/>
    <cellStyle name="Uitvoer 2 2 42 3" xfId="36030"/>
    <cellStyle name="Uitvoer 2 2 42 4" xfId="36031"/>
    <cellStyle name="Uitvoer 2 2 42 4 2" xfId="36032"/>
    <cellStyle name="Uitvoer 2 2 42 5" xfId="36033"/>
    <cellStyle name="Uitvoer 2 2 42 6" xfId="36034"/>
    <cellStyle name="Uitvoer 2 2 42 7" xfId="36035"/>
    <cellStyle name="Uitvoer 2 2 43" xfId="36036"/>
    <cellStyle name="Uitvoer 2 2 43 2" xfId="36037"/>
    <cellStyle name="Uitvoer 2 2 43 2 2" xfId="36038"/>
    <cellStyle name="Uitvoer 2 2 43 2 3" xfId="36039"/>
    <cellStyle name="Uitvoer 2 2 43 2 3 2" xfId="36040"/>
    <cellStyle name="Uitvoer 2 2 43 2 4" xfId="36041"/>
    <cellStyle name="Uitvoer 2 2 43 2 5" xfId="36042"/>
    <cellStyle name="Uitvoer 2 2 43 2 6" xfId="36043"/>
    <cellStyle name="Uitvoer 2 2 43 3" xfId="36044"/>
    <cellStyle name="Uitvoer 2 2 43 4" xfId="36045"/>
    <cellStyle name="Uitvoer 2 2 43 4 2" xfId="36046"/>
    <cellStyle name="Uitvoer 2 2 43 5" xfId="36047"/>
    <cellStyle name="Uitvoer 2 2 43 6" xfId="36048"/>
    <cellStyle name="Uitvoer 2 2 43 7" xfId="36049"/>
    <cellStyle name="Uitvoer 2 2 44" xfId="36050"/>
    <cellStyle name="Uitvoer 2 2 44 2" xfId="36051"/>
    <cellStyle name="Uitvoer 2 2 44 2 2" xfId="36052"/>
    <cellStyle name="Uitvoer 2 2 44 2 3" xfId="36053"/>
    <cellStyle name="Uitvoer 2 2 44 2 3 2" xfId="36054"/>
    <cellStyle name="Uitvoer 2 2 44 2 4" xfId="36055"/>
    <cellStyle name="Uitvoer 2 2 44 2 5" xfId="36056"/>
    <cellStyle name="Uitvoer 2 2 44 2 6" xfId="36057"/>
    <cellStyle name="Uitvoer 2 2 44 3" xfId="36058"/>
    <cellStyle name="Uitvoer 2 2 44 4" xfId="36059"/>
    <cellStyle name="Uitvoer 2 2 44 4 2" xfId="36060"/>
    <cellStyle name="Uitvoer 2 2 44 5" xfId="36061"/>
    <cellStyle name="Uitvoer 2 2 44 6" xfId="36062"/>
    <cellStyle name="Uitvoer 2 2 44 7" xfId="36063"/>
    <cellStyle name="Uitvoer 2 2 45" xfId="36064"/>
    <cellStyle name="Uitvoer 2 2 45 2" xfId="36065"/>
    <cellStyle name="Uitvoer 2 2 45 2 2" xfId="36066"/>
    <cellStyle name="Uitvoer 2 2 45 2 3" xfId="36067"/>
    <cellStyle name="Uitvoer 2 2 45 2 3 2" xfId="36068"/>
    <cellStyle name="Uitvoer 2 2 45 2 4" xfId="36069"/>
    <cellStyle name="Uitvoer 2 2 45 2 5" xfId="36070"/>
    <cellStyle name="Uitvoer 2 2 45 2 6" xfId="36071"/>
    <cellStyle name="Uitvoer 2 2 45 3" xfId="36072"/>
    <cellStyle name="Uitvoer 2 2 45 4" xfId="36073"/>
    <cellStyle name="Uitvoer 2 2 45 4 2" xfId="36074"/>
    <cellStyle name="Uitvoer 2 2 45 5" xfId="36075"/>
    <cellStyle name="Uitvoer 2 2 45 6" xfId="36076"/>
    <cellStyle name="Uitvoer 2 2 45 7" xfId="36077"/>
    <cellStyle name="Uitvoer 2 2 46" xfId="36078"/>
    <cellStyle name="Uitvoer 2 2 46 2" xfId="36079"/>
    <cellStyle name="Uitvoer 2 2 46 2 2" xfId="36080"/>
    <cellStyle name="Uitvoer 2 2 46 2 3" xfId="36081"/>
    <cellStyle name="Uitvoer 2 2 46 2 3 2" xfId="36082"/>
    <cellStyle name="Uitvoer 2 2 46 2 4" xfId="36083"/>
    <cellStyle name="Uitvoer 2 2 46 2 5" xfId="36084"/>
    <cellStyle name="Uitvoer 2 2 46 2 6" xfId="36085"/>
    <cellStyle name="Uitvoer 2 2 46 3" xfId="36086"/>
    <cellStyle name="Uitvoer 2 2 46 4" xfId="36087"/>
    <cellStyle name="Uitvoer 2 2 46 4 2" xfId="36088"/>
    <cellStyle name="Uitvoer 2 2 46 5" xfId="36089"/>
    <cellStyle name="Uitvoer 2 2 46 6" xfId="36090"/>
    <cellStyle name="Uitvoer 2 2 46 7" xfId="36091"/>
    <cellStyle name="Uitvoer 2 2 47" xfId="36092"/>
    <cellStyle name="Uitvoer 2 2 47 2" xfId="36093"/>
    <cellStyle name="Uitvoer 2 2 47 2 2" xfId="36094"/>
    <cellStyle name="Uitvoer 2 2 47 2 3" xfId="36095"/>
    <cellStyle name="Uitvoer 2 2 47 2 3 2" xfId="36096"/>
    <cellStyle name="Uitvoer 2 2 47 2 4" xfId="36097"/>
    <cellStyle name="Uitvoer 2 2 47 2 5" xfId="36098"/>
    <cellStyle name="Uitvoer 2 2 47 2 6" xfId="36099"/>
    <cellStyle name="Uitvoer 2 2 47 3" xfId="36100"/>
    <cellStyle name="Uitvoer 2 2 47 4" xfId="36101"/>
    <cellStyle name="Uitvoer 2 2 47 4 2" xfId="36102"/>
    <cellStyle name="Uitvoer 2 2 47 5" xfId="36103"/>
    <cellStyle name="Uitvoer 2 2 47 6" xfId="36104"/>
    <cellStyle name="Uitvoer 2 2 47 7" xfId="36105"/>
    <cellStyle name="Uitvoer 2 2 48" xfId="36106"/>
    <cellStyle name="Uitvoer 2 2 48 2" xfId="36107"/>
    <cellStyle name="Uitvoer 2 2 48 2 2" xfId="36108"/>
    <cellStyle name="Uitvoer 2 2 48 2 3" xfId="36109"/>
    <cellStyle name="Uitvoer 2 2 48 2 3 2" xfId="36110"/>
    <cellStyle name="Uitvoer 2 2 48 2 4" xfId="36111"/>
    <cellStyle name="Uitvoer 2 2 48 2 5" xfId="36112"/>
    <cellStyle name="Uitvoer 2 2 48 2 6" xfId="36113"/>
    <cellStyle name="Uitvoer 2 2 48 3" xfId="36114"/>
    <cellStyle name="Uitvoer 2 2 48 4" xfId="36115"/>
    <cellStyle name="Uitvoer 2 2 48 4 2" xfId="36116"/>
    <cellStyle name="Uitvoer 2 2 48 5" xfId="36117"/>
    <cellStyle name="Uitvoer 2 2 48 6" xfId="36118"/>
    <cellStyle name="Uitvoer 2 2 48 7" xfId="36119"/>
    <cellStyle name="Uitvoer 2 2 49" xfId="36120"/>
    <cellStyle name="Uitvoer 2 2 49 2" xfId="36121"/>
    <cellStyle name="Uitvoer 2 2 49 2 2" xfId="36122"/>
    <cellStyle name="Uitvoer 2 2 49 2 3" xfId="36123"/>
    <cellStyle name="Uitvoer 2 2 49 2 3 2" xfId="36124"/>
    <cellStyle name="Uitvoer 2 2 49 2 4" xfId="36125"/>
    <cellStyle name="Uitvoer 2 2 49 2 5" xfId="36126"/>
    <cellStyle name="Uitvoer 2 2 49 2 6" xfId="36127"/>
    <cellStyle name="Uitvoer 2 2 49 3" xfId="36128"/>
    <cellStyle name="Uitvoer 2 2 49 4" xfId="36129"/>
    <cellStyle name="Uitvoer 2 2 49 4 2" xfId="36130"/>
    <cellStyle name="Uitvoer 2 2 49 5" xfId="36131"/>
    <cellStyle name="Uitvoer 2 2 49 6" xfId="36132"/>
    <cellStyle name="Uitvoer 2 2 49 7" xfId="36133"/>
    <cellStyle name="Uitvoer 2 2 5" xfId="36134"/>
    <cellStyle name="Uitvoer 2 2 5 2" xfId="36135"/>
    <cellStyle name="Uitvoer 2 2 5 2 2" xfId="36136"/>
    <cellStyle name="Uitvoer 2 2 5 2 3" xfId="36137"/>
    <cellStyle name="Uitvoer 2 2 5 2 3 2" xfId="36138"/>
    <cellStyle name="Uitvoer 2 2 5 2 4" xfId="36139"/>
    <cellStyle name="Uitvoer 2 2 5 2 5" xfId="36140"/>
    <cellStyle name="Uitvoer 2 2 5 2 6" xfId="36141"/>
    <cellStyle name="Uitvoer 2 2 5 3" xfId="36142"/>
    <cellStyle name="Uitvoer 2 2 5 4" xfId="36143"/>
    <cellStyle name="Uitvoer 2 2 5 4 2" xfId="36144"/>
    <cellStyle name="Uitvoer 2 2 5 5" xfId="36145"/>
    <cellStyle name="Uitvoer 2 2 5 6" xfId="36146"/>
    <cellStyle name="Uitvoer 2 2 5 7" xfId="36147"/>
    <cellStyle name="Uitvoer 2 2 50" xfId="36148"/>
    <cellStyle name="Uitvoer 2 2 50 2" xfId="36149"/>
    <cellStyle name="Uitvoer 2 2 50 2 2" xfId="36150"/>
    <cellStyle name="Uitvoer 2 2 50 2 3" xfId="36151"/>
    <cellStyle name="Uitvoer 2 2 50 2 3 2" xfId="36152"/>
    <cellStyle name="Uitvoer 2 2 50 2 4" xfId="36153"/>
    <cellStyle name="Uitvoer 2 2 50 2 5" xfId="36154"/>
    <cellStyle name="Uitvoer 2 2 50 2 6" xfId="36155"/>
    <cellStyle name="Uitvoer 2 2 50 3" xfId="36156"/>
    <cellStyle name="Uitvoer 2 2 50 4" xfId="36157"/>
    <cellStyle name="Uitvoer 2 2 50 4 2" xfId="36158"/>
    <cellStyle name="Uitvoer 2 2 50 5" xfId="36159"/>
    <cellStyle name="Uitvoer 2 2 50 6" xfId="36160"/>
    <cellStyle name="Uitvoer 2 2 50 7" xfId="36161"/>
    <cellStyle name="Uitvoer 2 2 51" xfId="36162"/>
    <cellStyle name="Uitvoer 2 2 51 2" xfId="36163"/>
    <cellStyle name="Uitvoer 2 2 51 2 2" xfId="36164"/>
    <cellStyle name="Uitvoer 2 2 51 2 3" xfId="36165"/>
    <cellStyle name="Uitvoer 2 2 51 2 3 2" xfId="36166"/>
    <cellStyle name="Uitvoer 2 2 51 2 4" xfId="36167"/>
    <cellStyle name="Uitvoer 2 2 51 2 5" xfId="36168"/>
    <cellStyle name="Uitvoer 2 2 51 2 6" xfId="36169"/>
    <cellStyle name="Uitvoer 2 2 51 3" xfId="36170"/>
    <cellStyle name="Uitvoer 2 2 51 4" xfId="36171"/>
    <cellStyle name="Uitvoer 2 2 51 4 2" xfId="36172"/>
    <cellStyle name="Uitvoer 2 2 51 5" xfId="36173"/>
    <cellStyle name="Uitvoer 2 2 51 6" xfId="36174"/>
    <cellStyle name="Uitvoer 2 2 51 7" xfId="36175"/>
    <cellStyle name="Uitvoer 2 2 52" xfId="36176"/>
    <cellStyle name="Uitvoer 2 2 52 2" xfId="36177"/>
    <cellStyle name="Uitvoer 2 2 52 2 2" xfId="36178"/>
    <cellStyle name="Uitvoer 2 2 52 2 3" xfId="36179"/>
    <cellStyle name="Uitvoer 2 2 52 2 3 2" xfId="36180"/>
    <cellStyle name="Uitvoer 2 2 52 2 4" xfId="36181"/>
    <cellStyle name="Uitvoer 2 2 52 2 5" xfId="36182"/>
    <cellStyle name="Uitvoer 2 2 52 2 6" xfId="36183"/>
    <cellStyle name="Uitvoer 2 2 52 3" xfId="36184"/>
    <cellStyle name="Uitvoer 2 2 52 4" xfId="36185"/>
    <cellStyle name="Uitvoer 2 2 52 4 2" xfId="36186"/>
    <cellStyle name="Uitvoer 2 2 52 5" xfId="36187"/>
    <cellStyle name="Uitvoer 2 2 52 6" xfId="36188"/>
    <cellStyle name="Uitvoer 2 2 52 7" xfId="36189"/>
    <cellStyle name="Uitvoer 2 2 53" xfId="36190"/>
    <cellStyle name="Uitvoer 2 2 53 2" xfId="36191"/>
    <cellStyle name="Uitvoer 2 2 53 2 2" xfId="36192"/>
    <cellStyle name="Uitvoer 2 2 53 2 3" xfId="36193"/>
    <cellStyle name="Uitvoer 2 2 53 2 3 2" xfId="36194"/>
    <cellStyle name="Uitvoer 2 2 53 2 4" xfId="36195"/>
    <cellStyle name="Uitvoer 2 2 53 2 5" xfId="36196"/>
    <cellStyle name="Uitvoer 2 2 53 2 6" xfId="36197"/>
    <cellStyle name="Uitvoer 2 2 53 3" xfId="36198"/>
    <cellStyle name="Uitvoer 2 2 53 4" xfId="36199"/>
    <cellStyle name="Uitvoer 2 2 53 4 2" xfId="36200"/>
    <cellStyle name="Uitvoer 2 2 53 5" xfId="36201"/>
    <cellStyle name="Uitvoer 2 2 53 6" xfId="36202"/>
    <cellStyle name="Uitvoer 2 2 53 7" xfId="36203"/>
    <cellStyle name="Uitvoer 2 2 54" xfId="36204"/>
    <cellStyle name="Uitvoer 2 2 54 2" xfId="36205"/>
    <cellStyle name="Uitvoer 2 2 54 2 2" xfId="36206"/>
    <cellStyle name="Uitvoer 2 2 54 2 3" xfId="36207"/>
    <cellStyle name="Uitvoer 2 2 54 2 3 2" xfId="36208"/>
    <cellStyle name="Uitvoer 2 2 54 2 4" xfId="36209"/>
    <cellStyle name="Uitvoer 2 2 54 2 5" xfId="36210"/>
    <cellStyle name="Uitvoer 2 2 54 2 6" xfId="36211"/>
    <cellStyle name="Uitvoer 2 2 54 3" xfId="36212"/>
    <cellStyle name="Uitvoer 2 2 54 4" xfId="36213"/>
    <cellStyle name="Uitvoer 2 2 54 4 2" xfId="36214"/>
    <cellStyle name="Uitvoer 2 2 54 5" xfId="36215"/>
    <cellStyle name="Uitvoer 2 2 54 6" xfId="36216"/>
    <cellStyle name="Uitvoer 2 2 54 7" xfId="36217"/>
    <cellStyle name="Uitvoer 2 2 55" xfId="36218"/>
    <cellStyle name="Uitvoer 2 2 55 2" xfId="36219"/>
    <cellStyle name="Uitvoer 2 2 55 2 2" xfId="36220"/>
    <cellStyle name="Uitvoer 2 2 55 2 3" xfId="36221"/>
    <cellStyle name="Uitvoer 2 2 55 2 3 2" xfId="36222"/>
    <cellStyle name="Uitvoer 2 2 55 2 4" xfId="36223"/>
    <cellStyle name="Uitvoer 2 2 55 2 5" xfId="36224"/>
    <cellStyle name="Uitvoer 2 2 55 2 6" xfId="36225"/>
    <cellStyle name="Uitvoer 2 2 55 3" xfId="36226"/>
    <cellStyle name="Uitvoer 2 2 55 4" xfId="36227"/>
    <cellStyle name="Uitvoer 2 2 55 4 2" xfId="36228"/>
    <cellStyle name="Uitvoer 2 2 55 5" xfId="36229"/>
    <cellStyle name="Uitvoer 2 2 55 6" xfId="36230"/>
    <cellStyle name="Uitvoer 2 2 55 7" xfId="36231"/>
    <cellStyle name="Uitvoer 2 2 56" xfId="36232"/>
    <cellStyle name="Uitvoer 2 2 56 2" xfId="36233"/>
    <cellStyle name="Uitvoer 2 2 56 2 2" xfId="36234"/>
    <cellStyle name="Uitvoer 2 2 56 2 3" xfId="36235"/>
    <cellStyle name="Uitvoer 2 2 56 2 3 2" xfId="36236"/>
    <cellStyle name="Uitvoer 2 2 56 2 4" xfId="36237"/>
    <cellStyle name="Uitvoer 2 2 56 2 5" xfId="36238"/>
    <cellStyle name="Uitvoer 2 2 56 2 6" xfId="36239"/>
    <cellStyle name="Uitvoer 2 2 56 3" xfId="36240"/>
    <cellStyle name="Uitvoer 2 2 56 4" xfId="36241"/>
    <cellStyle name="Uitvoer 2 2 56 4 2" xfId="36242"/>
    <cellStyle name="Uitvoer 2 2 56 5" xfId="36243"/>
    <cellStyle name="Uitvoer 2 2 56 6" xfId="36244"/>
    <cellStyle name="Uitvoer 2 2 56 7" xfId="36245"/>
    <cellStyle name="Uitvoer 2 2 57" xfId="36246"/>
    <cellStyle name="Uitvoer 2 2 57 2" xfId="36247"/>
    <cellStyle name="Uitvoer 2 2 57 2 2" xfId="36248"/>
    <cellStyle name="Uitvoer 2 2 57 2 3" xfId="36249"/>
    <cellStyle name="Uitvoer 2 2 57 2 3 2" xfId="36250"/>
    <cellStyle name="Uitvoer 2 2 57 2 4" xfId="36251"/>
    <cellStyle name="Uitvoer 2 2 57 2 5" xfId="36252"/>
    <cellStyle name="Uitvoer 2 2 57 2 6" xfId="36253"/>
    <cellStyle name="Uitvoer 2 2 57 3" xfId="36254"/>
    <cellStyle name="Uitvoer 2 2 57 4" xfId="36255"/>
    <cellStyle name="Uitvoer 2 2 57 4 2" xfId="36256"/>
    <cellStyle name="Uitvoer 2 2 57 5" xfId="36257"/>
    <cellStyle name="Uitvoer 2 2 57 6" xfId="36258"/>
    <cellStyle name="Uitvoer 2 2 57 7" xfId="36259"/>
    <cellStyle name="Uitvoer 2 2 58" xfId="36260"/>
    <cellStyle name="Uitvoer 2 2 58 2" xfId="36261"/>
    <cellStyle name="Uitvoer 2 2 58 2 2" xfId="36262"/>
    <cellStyle name="Uitvoer 2 2 58 2 3" xfId="36263"/>
    <cellStyle name="Uitvoer 2 2 58 2 3 2" xfId="36264"/>
    <cellStyle name="Uitvoer 2 2 58 2 4" xfId="36265"/>
    <cellStyle name="Uitvoer 2 2 58 2 5" xfId="36266"/>
    <cellStyle name="Uitvoer 2 2 58 2 6" xfId="36267"/>
    <cellStyle name="Uitvoer 2 2 58 3" xfId="36268"/>
    <cellStyle name="Uitvoer 2 2 58 4" xfId="36269"/>
    <cellStyle name="Uitvoer 2 2 58 4 2" xfId="36270"/>
    <cellStyle name="Uitvoer 2 2 58 5" xfId="36271"/>
    <cellStyle name="Uitvoer 2 2 58 6" xfId="36272"/>
    <cellStyle name="Uitvoer 2 2 58 7" xfId="36273"/>
    <cellStyle name="Uitvoer 2 2 59" xfId="36274"/>
    <cellStyle name="Uitvoer 2 2 59 2" xfId="36275"/>
    <cellStyle name="Uitvoer 2 2 59 2 2" xfId="36276"/>
    <cellStyle name="Uitvoer 2 2 59 2 3" xfId="36277"/>
    <cellStyle name="Uitvoer 2 2 59 2 3 2" xfId="36278"/>
    <cellStyle name="Uitvoer 2 2 59 2 4" xfId="36279"/>
    <cellStyle name="Uitvoer 2 2 59 2 5" xfId="36280"/>
    <cellStyle name="Uitvoer 2 2 59 2 6" xfId="36281"/>
    <cellStyle name="Uitvoer 2 2 59 3" xfId="36282"/>
    <cellStyle name="Uitvoer 2 2 59 4" xfId="36283"/>
    <cellStyle name="Uitvoer 2 2 59 4 2" xfId="36284"/>
    <cellStyle name="Uitvoer 2 2 59 5" xfId="36285"/>
    <cellStyle name="Uitvoer 2 2 59 6" xfId="36286"/>
    <cellStyle name="Uitvoer 2 2 59 7" xfId="36287"/>
    <cellStyle name="Uitvoer 2 2 6" xfId="36288"/>
    <cellStyle name="Uitvoer 2 2 6 2" xfId="36289"/>
    <cellStyle name="Uitvoer 2 2 6 2 2" xfId="36290"/>
    <cellStyle name="Uitvoer 2 2 6 2 3" xfId="36291"/>
    <cellStyle name="Uitvoer 2 2 6 2 3 2" xfId="36292"/>
    <cellStyle name="Uitvoer 2 2 6 2 4" xfId="36293"/>
    <cellStyle name="Uitvoer 2 2 6 2 5" xfId="36294"/>
    <cellStyle name="Uitvoer 2 2 6 2 6" xfId="36295"/>
    <cellStyle name="Uitvoer 2 2 6 3" xfId="36296"/>
    <cellStyle name="Uitvoer 2 2 6 4" xfId="36297"/>
    <cellStyle name="Uitvoer 2 2 6 4 2" xfId="36298"/>
    <cellStyle name="Uitvoer 2 2 6 5" xfId="36299"/>
    <cellStyle name="Uitvoer 2 2 6 6" xfId="36300"/>
    <cellStyle name="Uitvoer 2 2 6 7" xfId="36301"/>
    <cellStyle name="Uitvoer 2 2 60" xfId="36302"/>
    <cellStyle name="Uitvoer 2 2 60 2" xfId="36303"/>
    <cellStyle name="Uitvoer 2 2 60 2 2" xfId="36304"/>
    <cellStyle name="Uitvoer 2 2 60 2 3" xfId="36305"/>
    <cellStyle name="Uitvoer 2 2 60 2 3 2" xfId="36306"/>
    <cellStyle name="Uitvoer 2 2 60 2 4" xfId="36307"/>
    <cellStyle name="Uitvoer 2 2 60 2 5" xfId="36308"/>
    <cellStyle name="Uitvoer 2 2 60 2 6" xfId="36309"/>
    <cellStyle name="Uitvoer 2 2 60 3" xfId="36310"/>
    <cellStyle name="Uitvoer 2 2 60 4" xfId="36311"/>
    <cellStyle name="Uitvoer 2 2 60 4 2" xfId="36312"/>
    <cellStyle name="Uitvoer 2 2 60 5" xfId="36313"/>
    <cellStyle name="Uitvoer 2 2 60 6" xfId="36314"/>
    <cellStyle name="Uitvoer 2 2 60 7" xfId="36315"/>
    <cellStyle name="Uitvoer 2 2 61" xfId="36316"/>
    <cellStyle name="Uitvoer 2 2 61 2" xfId="36317"/>
    <cellStyle name="Uitvoer 2 2 61 2 2" xfId="36318"/>
    <cellStyle name="Uitvoer 2 2 61 2 3" xfId="36319"/>
    <cellStyle name="Uitvoer 2 2 61 2 3 2" xfId="36320"/>
    <cellStyle name="Uitvoer 2 2 61 2 4" xfId="36321"/>
    <cellStyle name="Uitvoer 2 2 61 2 5" xfId="36322"/>
    <cellStyle name="Uitvoer 2 2 61 2 6" xfId="36323"/>
    <cellStyle name="Uitvoer 2 2 61 3" xfId="36324"/>
    <cellStyle name="Uitvoer 2 2 61 4" xfId="36325"/>
    <cellStyle name="Uitvoer 2 2 61 4 2" xfId="36326"/>
    <cellStyle name="Uitvoer 2 2 61 5" xfId="36327"/>
    <cellStyle name="Uitvoer 2 2 61 6" xfId="36328"/>
    <cellStyle name="Uitvoer 2 2 61 7" xfId="36329"/>
    <cellStyle name="Uitvoer 2 2 62" xfId="36330"/>
    <cellStyle name="Uitvoer 2 2 62 2" xfId="36331"/>
    <cellStyle name="Uitvoer 2 2 62 2 2" xfId="36332"/>
    <cellStyle name="Uitvoer 2 2 62 2 3" xfId="36333"/>
    <cellStyle name="Uitvoer 2 2 62 2 3 2" xfId="36334"/>
    <cellStyle name="Uitvoer 2 2 62 2 4" xfId="36335"/>
    <cellStyle name="Uitvoer 2 2 62 2 5" xfId="36336"/>
    <cellStyle name="Uitvoer 2 2 62 2 6" xfId="36337"/>
    <cellStyle name="Uitvoer 2 2 62 3" xfId="36338"/>
    <cellStyle name="Uitvoer 2 2 62 4" xfId="36339"/>
    <cellStyle name="Uitvoer 2 2 62 4 2" xfId="36340"/>
    <cellStyle name="Uitvoer 2 2 62 5" xfId="36341"/>
    <cellStyle name="Uitvoer 2 2 62 6" xfId="36342"/>
    <cellStyle name="Uitvoer 2 2 62 7" xfId="36343"/>
    <cellStyle name="Uitvoer 2 2 63" xfId="36344"/>
    <cellStyle name="Uitvoer 2 2 63 2" xfId="36345"/>
    <cellStyle name="Uitvoer 2 2 63 2 2" xfId="36346"/>
    <cellStyle name="Uitvoer 2 2 63 2 3" xfId="36347"/>
    <cellStyle name="Uitvoer 2 2 63 2 3 2" xfId="36348"/>
    <cellStyle name="Uitvoer 2 2 63 2 4" xfId="36349"/>
    <cellStyle name="Uitvoer 2 2 63 2 5" xfId="36350"/>
    <cellStyle name="Uitvoer 2 2 63 2 6" xfId="36351"/>
    <cellStyle name="Uitvoer 2 2 63 3" xfId="36352"/>
    <cellStyle name="Uitvoer 2 2 63 4" xfId="36353"/>
    <cellStyle name="Uitvoer 2 2 63 4 2" xfId="36354"/>
    <cellStyle name="Uitvoer 2 2 63 5" xfId="36355"/>
    <cellStyle name="Uitvoer 2 2 63 6" xfId="36356"/>
    <cellStyle name="Uitvoer 2 2 63 7" xfId="36357"/>
    <cellStyle name="Uitvoer 2 2 64" xfId="36358"/>
    <cellStyle name="Uitvoer 2 2 64 2" xfId="36359"/>
    <cellStyle name="Uitvoer 2 2 64 2 2" xfId="36360"/>
    <cellStyle name="Uitvoer 2 2 64 2 3" xfId="36361"/>
    <cellStyle name="Uitvoer 2 2 64 2 3 2" xfId="36362"/>
    <cellStyle name="Uitvoer 2 2 64 2 4" xfId="36363"/>
    <cellStyle name="Uitvoer 2 2 64 2 5" xfId="36364"/>
    <cellStyle name="Uitvoer 2 2 64 2 6" xfId="36365"/>
    <cellStyle name="Uitvoer 2 2 64 3" xfId="36366"/>
    <cellStyle name="Uitvoer 2 2 64 4" xfId="36367"/>
    <cellStyle name="Uitvoer 2 2 64 4 2" xfId="36368"/>
    <cellStyle name="Uitvoer 2 2 64 5" xfId="36369"/>
    <cellStyle name="Uitvoer 2 2 64 6" xfId="36370"/>
    <cellStyle name="Uitvoer 2 2 64 7" xfId="36371"/>
    <cellStyle name="Uitvoer 2 2 65" xfId="36372"/>
    <cellStyle name="Uitvoer 2 2 65 2" xfId="36373"/>
    <cellStyle name="Uitvoer 2 2 65 2 2" xfId="36374"/>
    <cellStyle name="Uitvoer 2 2 65 2 3" xfId="36375"/>
    <cellStyle name="Uitvoer 2 2 65 2 3 2" xfId="36376"/>
    <cellStyle name="Uitvoer 2 2 65 2 4" xfId="36377"/>
    <cellStyle name="Uitvoer 2 2 65 2 5" xfId="36378"/>
    <cellStyle name="Uitvoer 2 2 65 2 6" xfId="36379"/>
    <cellStyle name="Uitvoer 2 2 65 3" xfId="36380"/>
    <cellStyle name="Uitvoer 2 2 65 4" xfId="36381"/>
    <cellStyle name="Uitvoer 2 2 65 4 2" xfId="36382"/>
    <cellStyle name="Uitvoer 2 2 65 5" xfId="36383"/>
    <cellStyle name="Uitvoer 2 2 65 6" xfId="36384"/>
    <cellStyle name="Uitvoer 2 2 65 7" xfId="36385"/>
    <cellStyle name="Uitvoer 2 2 66" xfId="36386"/>
    <cellStyle name="Uitvoer 2 2 66 2" xfId="36387"/>
    <cellStyle name="Uitvoer 2 2 66 2 2" xfId="36388"/>
    <cellStyle name="Uitvoer 2 2 66 2 3" xfId="36389"/>
    <cellStyle name="Uitvoer 2 2 66 2 3 2" xfId="36390"/>
    <cellStyle name="Uitvoer 2 2 66 2 4" xfId="36391"/>
    <cellStyle name="Uitvoer 2 2 66 2 5" xfId="36392"/>
    <cellStyle name="Uitvoer 2 2 66 2 6" xfId="36393"/>
    <cellStyle name="Uitvoer 2 2 66 3" xfId="36394"/>
    <cellStyle name="Uitvoer 2 2 66 4" xfId="36395"/>
    <cellStyle name="Uitvoer 2 2 66 4 2" xfId="36396"/>
    <cellStyle name="Uitvoer 2 2 66 5" xfId="36397"/>
    <cellStyle name="Uitvoer 2 2 66 6" xfId="36398"/>
    <cellStyle name="Uitvoer 2 2 66 7" xfId="36399"/>
    <cellStyle name="Uitvoer 2 2 67" xfId="36400"/>
    <cellStyle name="Uitvoer 2 2 67 2" xfId="36401"/>
    <cellStyle name="Uitvoer 2 2 67 2 2" xfId="36402"/>
    <cellStyle name="Uitvoer 2 2 67 2 3" xfId="36403"/>
    <cellStyle name="Uitvoer 2 2 67 2 3 2" xfId="36404"/>
    <cellStyle name="Uitvoer 2 2 67 2 4" xfId="36405"/>
    <cellStyle name="Uitvoer 2 2 67 2 5" xfId="36406"/>
    <cellStyle name="Uitvoer 2 2 67 2 6" xfId="36407"/>
    <cellStyle name="Uitvoer 2 2 67 3" xfId="36408"/>
    <cellStyle name="Uitvoer 2 2 67 4" xfId="36409"/>
    <cellStyle name="Uitvoer 2 2 67 4 2" xfId="36410"/>
    <cellStyle name="Uitvoer 2 2 67 5" xfId="36411"/>
    <cellStyle name="Uitvoer 2 2 67 6" xfId="36412"/>
    <cellStyle name="Uitvoer 2 2 67 7" xfId="36413"/>
    <cellStyle name="Uitvoer 2 2 68" xfId="36414"/>
    <cellStyle name="Uitvoer 2 2 68 2" xfId="36415"/>
    <cellStyle name="Uitvoer 2 2 68 2 2" xfId="36416"/>
    <cellStyle name="Uitvoer 2 2 68 2 3" xfId="36417"/>
    <cellStyle name="Uitvoer 2 2 68 2 3 2" xfId="36418"/>
    <cellStyle name="Uitvoer 2 2 68 2 4" xfId="36419"/>
    <cellStyle name="Uitvoer 2 2 68 2 5" xfId="36420"/>
    <cellStyle name="Uitvoer 2 2 68 2 6" xfId="36421"/>
    <cellStyle name="Uitvoer 2 2 68 3" xfId="36422"/>
    <cellStyle name="Uitvoer 2 2 68 4" xfId="36423"/>
    <cellStyle name="Uitvoer 2 2 68 4 2" xfId="36424"/>
    <cellStyle name="Uitvoer 2 2 68 5" xfId="36425"/>
    <cellStyle name="Uitvoer 2 2 68 6" xfId="36426"/>
    <cellStyle name="Uitvoer 2 2 68 7" xfId="36427"/>
    <cellStyle name="Uitvoer 2 2 69" xfId="36428"/>
    <cellStyle name="Uitvoer 2 2 69 2" xfId="36429"/>
    <cellStyle name="Uitvoer 2 2 69 2 2" xfId="36430"/>
    <cellStyle name="Uitvoer 2 2 69 2 3" xfId="36431"/>
    <cellStyle name="Uitvoer 2 2 69 2 3 2" xfId="36432"/>
    <cellStyle name="Uitvoer 2 2 69 2 4" xfId="36433"/>
    <cellStyle name="Uitvoer 2 2 69 2 5" xfId="36434"/>
    <cellStyle name="Uitvoer 2 2 69 2 6" xfId="36435"/>
    <cellStyle name="Uitvoer 2 2 69 3" xfId="36436"/>
    <cellStyle name="Uitvoer 2 2 69 4" xfId="36437"/>
    <cellStyle name="Uitvoer 2 2 69 4 2" xfId="36438"/>
    <cellStyle name="Uitvoer 2 2 69 5" xfId="36439"/>
    <cellStyle name="Uitvoer 2 2 69 6" xfId="36440"/>
    <cellStyle name="Uitvoer 2 2 69 7" xfId="36441"/>
    <cellStyle name="Uitvoer 2 2 7" xfId="36442"/>
    <cellStyle name="Uitvoer 2 2 7 2" xfId="36443"/>
    <cellStyle name="Uitvoer 2 2 7 2 2" xfId="36444"/>
    <cellStyle name="Uitvoer 2 2 7 2 3" xfId="36445"/>
    <cellStyle name="Uitvoer 2 2 7 2 3 2" xfId="36446"/>
    <cellStyle name="Uitvoer 2 2 7 2 4" xfId="36447"/>
    <cellStyle name="Uitvoer 2 2 7 2 5" xfId="36448"/>
    <cellStyle name="Uitvoer 2 2 7 2 6" xfId="36449"/>
    <cellStyle name="Uitvoer 2 2 7 3" xfId="36450"/>
    <cellStyle name="Uitvoer 2 2 7 4" xfId="36451"/>
    <cellStyle name="Uitvoer 2 2 7 4 2" xfId="36452"/>
    <cellStyle name="Uitvoer 2 2 7 5" xfId="36453"/>
    <cellStyle name="Uitvoer 2 2 7 6" xfId="36454"/>
    <cellStyle name="Uitvoer 2 2 7 7" xfId="36455"/>
    <cellStyle name="Uitvoer 2 2 70" xfId="36456"/>
    <cellStyle name="Uitvoer 2 2 70 2" xfId="36457"/>
    <cellStyle name="Uitvoer 2 2 70 2 2" xfId="36458"/>
    <cellStyle name="Uitvoer 2 2 70 2 3" xfId="36459"/>
    <cellStyle name="Uitvoer 2 2 70 2 3 2" xfId="36460"/>
    <cellStyle name="Uitvoer 2 2 70 2 4" xfId="36461"/>
    <cellStyle name="Uitvoer 2 2 70 2 5" xfId="36462"/>
    <cellStyle name="Uitvoer 2 2 70 2 6" xfId="36463"/>
    <cellStyle name="Uitvoer 2 2 70 3" xfId="36464"/>
    <cellStyle name="Uitvoer 2 2 70 4" xfId="36465"/>
    <cellStyle name="Uitvoer 2 2 70 4 2" xfId="36466"/>
    <cellStyle name="Uitvoer 2 2 70 5" xfId="36467"/>
    <cellStyle name="Uitvoer 2 2 70 6" xfId="36468"/>
    <cellStyle name="Uitvoer 2 2 70 7" xfId="36469"/>
    <cellStyle name="Uitvoer 2 2 71" xfId="36470"/>
    <cellStyle name="Uitvoer 2 2 71 2" xfId="36471"/>
    <cellStyle name="Uitvoer 2 2 71 2 2" xfId="36472"/>
    <cellStyle name="Uitvoer 2 2 71 2 3" xfId="36473"/>
    <cellStyle name="Uitvoer 2 2 71 2 3 2" xfId="36474"/>
    <cellStyle name="Uitvoer 2 2 71 2 4" xfId="36475"/>
    <cellStyle name="Uitvoer 2 2 71 2 5" xfId="36476"/>
    <cellStyle name="Uitvoer 2 2 71 2 6" xfId="36477"/>
    <cellStyle name="Uitvoer 2 2 71 3" xfId="36478"/>
    <cellStyle name="Uitvoer 2 2 71 4" xfId="36479"/>
    <cellStyle name="Uitvoer 2 2 71 4 2" xfId="36480"/>
    <cellStyle name="Uitvoer 2 2 71 5" xfId="36481"/>
    <cellStyle name="Uitvoer 2 2 71 6" xfId="36482"/>
    <cellStyle name="Uitvoer 2 2 71 7" xfId="36483"/>
    <cellStyle name="Uitvoer 2 2 72" xfId="36484"/>
    <cellStyle name="Uitvoer 2 2 72 2" xfId="36485"/>
    <cellStyle name="Uitvoer 2 2 72 2 2" xfId="36486"/>
    <cellStyle name="Uitvoer 2 2 72 2 3" xfId="36487"/>
    <cellStyle name="Uitvoer 2 2 72 2 3 2" xfId="36488"/>
    <cellStyle name="Uitvoer 2 2 72 2 4" xfId="36489"/>
    <cellStyle name="Uitvoer 2 2 72 2 5" xfId="36490"/>
    <cellStyle name="Uitvoer 2 2 72 2 6" xfId="36491"/>
    <cellStyle name="Uitvoer 2 2 72 3" xfId="36492"/>
    <cellStyle name="Uitvoer 2 2 72 4" xfId="36493"/>
    <cellStyle name="Uitvoer 2 2 72 4 2" xfId="36494"/>
    <cellStyle name="Uitvoer 2 2 72 5" xfId="36495"/>
    <cellStyle name="Uitvoer 2 2 72 6" xfId="36496"/>
    <cellStyle name="Uitvoer 2 2 72 7" xfId="36497"/>
    <cellStyle name="Uitvoer 2 2 73" xfId="36498"/>
    <cellStyle name="Uitvoer 2 2 73 2" xfId="36499"/>
    <cellStyle name="Uitvoer 2 2 73 2 2" xfId="36500"/>
    <cellStyle name="Uitvoer 2 2 73 2 3" xfId="36501"/>
    <cellStyle name="Uitvoer 2 2 73 2 3 2" xfId="36502"/>
    <cellStyle name="Uitvoer 2 2 73 2 4" xfId="36503"/>
    <cellStyle name="Uitvoer 2 2 73 2 5" xfId="36504"/>
    <cellStyle name="Uitvoer 2 2 73 2 6" xfId="36505"/>
    <cellStyle name="Uitvoer 2 2 73 3" xfId="36506"/>
    <cellStyle name="Uitvoer 2 2 73 4" xfId="36507"/>
    <cellStyle name="Uitvoer 2 2 73 4 2" xfId="36508"/>
    <cellStyle name="Uitvoer 2 2 73 5" xfId="36509"/>
    <cellStyle name="Uitvoer 2 2 73 6" xfId="36510"/>
    <cellStyle name="Uitvoer 2 2 73 7" xfId="36511"/>
    <cellStyle name="Uitvoer 2 2 74" xfId="36512"/>
    <cellStyle name="Uitvoer 2 2 74 2" xfId="36513"/>
    <cellStyle name="Uitvoer 2 2 74 2 2" xfId="36514"/>
    <cellStyle name="Uitvoer 2 2 74 2 3" xfId="36515"/>
    <cellStyle name="Uitvoer 2 2 74 2 3 2" xfId="36516"/>
    <cellStyle name="Uitvoer 2 2 74 2 4" xfId="36517"/>
    <cellStyle name="Uitvoer 2 2 74 2 5" xfId="36518"/>
    <cellStyle name="Uitvoer 2 2 74 2 6" xfId="36519"/>
    <cellStyle name="Uitvoer 2 2 74 3" xfId="36520"/>
    <cellStyle name="Uitvoer 2 2 74 4" xfId="36521"/>
    <cellStyle name="Uitvoer 2 2 74 4 2" xfId="36522"/>
    <cellStyle name="Uitvoer 2 2 74 5" xfId="36523"/>
    <cellStyle name="Uitvoer 2 2 74 6" xfId="36524"/>
    <cellStyle name="Uitvoer 2 2 74 7" xfId="36525"/>
    <cellStyle name="Uitvoer 2 2 75" xfId="36526"/>
    <cellStyle name="Uitvoer 2 2 75 2" xfId="36527"/>
    <cellStyle name="Uitvoer 2 2 75 2 2" xfId="36528"/>
    <cellStyle name="Uitvoer 2 2 75 2 3" xfId="36529"/>
    <cellStyle name="Uitvoer 2 2 75 2 3 2" xfId="36530"/>
    <cellStyle name="Uitvoer 2 2 75 2 4" xfId="36531"/>
    <cellStyle name="Uitvoer 2 2 75 2 5" xfId="36532"/>
    <cellStyle name="Uitvoer 2 2 75 2 6" xfId="36533"/>
    <cellStyle name="Uitvoer 2 2 75 3" xfId="36534"/>
    <cellStyle name="Uitvoer 2 2 75 4" xfId="36535"/>
    <cellStyle name="Uitvoer 2 2 75 4 2" xfId="36536"/>
    <cellStyle name="Uitvoer 2 2 75 5" xfId="36537"/>
    <cellStyle name="Uitvoer 2 2 75 6" xfId="36538"/>
    <cellStyle name="Uitvoer 2 2 75 7" xfId="36539"/>
    <cellStyle name="Uitvoer 2 2 76" xfId="36540"/>
    <cellStyle name="Uitvoer 2 2 76 2" xfId="36541"/>
    <cellStyle name="Uitvoer 2 2 76 2 2" xfId="36542"/>
    <cellStyle name="Uitvoer 2 2 76 2 3" xfId="36543"/>
    <cellStyle name="Uitvoer 2 2 76 2 3 2" xfId="36544"/>
    <cellStyle name="Uitvoer 2 2 76 2 4" xfId="36545"/>
    <cellStyle name="Uitvoer 2 2 76 2 5" xfId="36546"/>
    <cellStyle name="Uitvoer 2 2 76 2 6" xfId="36547"/>
    <cellStyle name="Uitvoer 2 2 76 3" xfId="36548"/>
    <cellStyle name="Uitvoer 2 2 76 4" xfId="36549"/>
    <cellStyle name="Uitvoer 2 2 76 4 2" xfId="36550"/>
    <cellStyle name="Uitvoer 2 2 76 5" xfId="36551"/>
    <cellStyle name="Uitvoer 2 2 76 6" xfId="36552"/>
    <cellStyle name="Uitvoer 2 2 76 7" xfId="36553"/>
    <cellStyle name="Uitvoer 2 2 77" xfId="36554"/>
    <cellStyle name="Uitvoer 2 2 77 2" xfId="36555"/>
    <cellStyle name="Uitvoer 2 2 77 2 2" xfId="36556"/>
    <cellStyle name="Uitvoer 2 2 77 2 3" xfId="36557"/>
    <cellStyle name="Uitvoer 2 2 77 2 3 2" xfId="36558"/>
    <cellStyle name="Uitvoer 2 2 77 2 4" xfId="36559"/>
    <cellStyle name="Uitvoer 2 2 77 2 5" xfId="36560"/>
    <cellStyle name="Uitvoer 2 2 77 2 6" xfId="36561"/>
    <cellStyle name="Uitvoer 2 2 77 3" xfId="36562"/>
    <cellStyle name="Uitvoer 2 2 77 4" xfId="36563"/>
    <cellStyle name="Uitvoer 2 2 77 4 2" xfId="36564"/>
    <cellStyle name="Uitvoer 2 2 77 5" xfId="36565"/>
    <cellStyle name="Uitvoer 2 2 77 6" xfId="36566"/>
    <cellStyle name="Uitvoer 2 2 77 7" xfId="36567"/>
    <cellStyle name="Uitvoer 2 2 78" xfId="36568"/>
    <cellStyle name="Uitvoer 2 2 78 2" xfId="36569"/>
    <cellStyle name="Uitvoer 2 2 78 2 2" xfId="36570"/>
    <cellStyle name="Uitvoer 2 2 78 2 3" xfId="36571"/>
    <cellStyle name="Uitvoer 2 2 78 2 3 2" xfId="36572"/>
    <cellStyle name="Uitvoer 2 2 78 2 4" xfId="36573"/>
    <cellStyle name="Uitvoer 2 2 78 2 5" xfId="36574"/>
    <cellStyle name="Uitvoer 2 2 78 2 6" xfId="36575"/>
    <cellStyle name="Uitvoer 2 2 78 3" xfId="36576"/>
    <cellStyle name="Uitvoer 2 2 78 4" xfId="36577"/>
    <cellStyle name="Uitvoer 2 2 78 4 2" xfId="36578"/>
    <cellStyle name="Uitvoer 2 2 78 5" xfId="36579"/>
    <cellStyle name="Uitvoer 2 2 78 6" xfId="36580"/>
    <cellStyle name="Uitvoer 2 2 78 7" xfId="36581"/>
    <cellStyle name="Uitvoer 2 2 79" xfId="36582"/>
    <cellStyle name="Uitvoer 2 2 79 2" xfId="36583"/>
    <cellStyle name="Uitvoer 2 2 79 2 2" xfId="36584"/>
    <cellStyle name="Uitvoer 2 2 79 2 3" xfId="36585"/>
    <cellStyle name="Uitvoer 2 2 79 2 3 2" xfId="36586"/>
    <cellStyle name="Uitvoer 2 2 79 2 4" xfId="36587"/>
    <cellStyle name="Uitvoer 2 2 79 2 5" xfId="36588"/>
    <cellStyle name="Uitvoer 2 2 79 2 6" xfId="36589"/>
    <cellStyle name="Uitvoer 2 2 79 3" xfId="36590"/>
    <cellStyle name="Uitvoer 2 2 79 4" xfId="36591"/>
    <cellStyle name="Uitvoer 2 2 79 4 2" xfId="36592"/>
    <cellStyle name="Uitvoer 2 2 79 5" xfId="36593"/>
    <cellStyle name="Uitvoer 2 2 79 6" xfId="36594"/>
    <cellStyle name="Uitvoer 2 2 79 7" xfId="36595"/>
    <cellStyle name="Uitvoer 2 2 8" xfId="36596"/>
    <cellStyle name="Uitvoer 2 2 8 2" xfId="36597"/>
    <cellStyle name="Uitvoer 2 2 8 2 2" xfId="36598"/>
    <cellStyle name="Uitvoer 2 2 8 2 3" xfId="36599"/>
    <cellStyle name="Uitvoer 2 2 8 2 3 2" xfId="36600"/>
    <cellStyle name="Uitvoer 2 2 8 2 4" xfId="36601"/>
    <cellStyle name="Uitvoer 2 2 8 2 5" xfId="36602"/>
    <cellStyle name="Uitvoer 2 2 8 2 6" xfId="36603"/>
    <cellStyle name="Uitvoer 2 2 8 3" xfId="36604"/>
    <cellStyle name="Uitvoer 2 2 8 4" xfId="36605"/>
    <cellStyle name="Uitvoer 2 2 8 4 2" xfId="36606"/>
    <cellStyle name="Uitvoer 2 2 8 5" xfId="36607"/>
    <cellStyle name="Uitvoer 2 2 8 6" xfId="36608"/>
    <cellStyle name="Uitvoer 2 2 8 7" xfId="36609"/>
    <cellStyle name="Uitvoer 2 2 80" xfId="36610"/>
    <cellStyle name="Uitvoer 2 2 80 2" xfId="36611"/>
    <cellStyle name="Uitvoer 2 2 80 2 2" xfId="36612"/>
    <cellStyle name="Uitvoer 2 2 80 2 3" xfId="36613"/>
    <cellStyle name="Uitvoer 2 2 80 2 3 2" xfId="36614"/>
    <cellStyle name="Uitvoer 2 2 80 2 4" xfId="36615"/>
    <cellStyle name="Uitvoer 2 2 80 2 5" xfId="36616"/>
    <cellStyle name="Uitvoer 2 2 80 2 6" xfId="36617"/>
    <cellStyle name="Uitvoer 2 2 80 3" xfId="36618"/>
    <cellStyle name="Uitvoer 2 2 80 4" xfId="36619"/>
    <cellStyle name="Uitvoer 2 2 80 4 2" xfId="36620"/>
    <cellStyle name="Uitvoer 2 2 80 5" xfId="36621"/>
    <cellStyle name="Uitvoer 2 2 80 6" xfId="36622"/>
    <cellStyle name="Uitvoer 2 2 80 7" xfId="36623"/>
    <cellStyle name="Uitvoer 2 2 81" xfId="36624"/>
    <cellStyle name="Uitvoer 2 2 81 2" xfId="36625"/>
    <cellStyle name="Uitvoer 2 2 81 3" xfId="36626"/>
    <cellStyle name="Uitvoer 2 2 81 3 2" xfId="36627"/>
    <cellStyle name="Uitvoer 2 2 81 4" xfId="36628"/>
    <cellStyle name="Uitvoer 2 2 81 5" xfId="36629"/>
    <cellStyle name="Uitvoer 2 2 81 6" xfId="36630"/>
    <cellStyle name="Uitvoer 2 2 82" xfId="36631"/>
    <cellStyle name="Uitvoer 2 2 83" xfId="36632"/>
    <cellStyle name="Uitvoer 2 2 83 2" xfId="36633"/>
    <cellStyle name="Uitvoer 2 2 84" xfId="36634"/>
    <cellStyle name="Uitvoer 2 2 85" xfId="36635"/>
    <cellStyle name="Uitvoer 2 2 86" xfId="36636"/>
    <cellStyle name="Uitvoer 2 2 9" xfId="36637"/>
    <cellStyle name="Uitvoer 2 2 9 2" xfId="36638"/>
    <cellStyle name="Uitvoer 2 2 9 2 2" xfId="36639"/>
    <cellStyle name="Uitvoer 2 2 9 2 3" xfId="36640"/>
    <cellStyle name="Uitvoer 2 2 9 2 3 2" xfId="36641"/>
    <cellStyle name="Uitvoer 2 2 9 2 4" xfId="36642"/>
    <cellStyle name="Uitvoer 2 2 9 2 5" xfId="36643"/>
    <cellStyle name="Uitvoer 2 2 9 2 6" xfId="36644"/>
    <cellStyle name="Uitvoer 2 2 9 3" xfId="36645"/>
    <cellStyle name="Uitvoer 2 2 9 4" xfId="36646"/>
    <cellStyle name="Uitvoer 2 2 9 4 2" xfId="36647"/>
    <cellStyle name="Uitvoer 2 2 9 5" xfId="36648"/>
    <cellStyle name="Uitvoer 2 2 9 6" xfId="36649"/>
    <cellStyle name="Uitvoer 2 2 9 7" xfId="36650"/>
    <cellStyle name="Uitvoer 2 20" xfId="36651"/>
    <cellStyle name="Uitvoer 2 20 2" xfId="36652"/>
    <cellStyle name="Uitvoer 2 20 2 2" xfId="36653"/>
    <cellStyle name="Uitvoer 2 20 2 3" xfId="36654"/>
    <cellStyle name="Uitvoer 2 20 2 3 2" xfId="36655"/>
    <cellStyle name="Uitvoer 2 20 2 4" xfId="36656"/>
    <cellStyle name="Uitvoer 2 20 2 5" xfId="36657"/>
    <cellStyle name="Uitvoer 2 20 2 6" xfId="36658"/>
    <cellStyle name="Uitvoer 2 20 3" xfId="36659"/>
    <cellStyle name="Uitvoer 2 20 4" xfId="36660"/>
    <cellStyle name="Uitvoer 2 20 4 2" xfId="36661"/>
    <cellStyle name="Uitvoer 2 20 5" xfId="36662"/>
    <cellStyle name="Uitvoer 2 20 6" xfId="36663"/>
    <cellStyle name="Uitvoer 2 20 7" xfId="36664"/>
    <cellStyle name="Uitvoer 2 21" xfId="36665"/>
    <cellStyle name="Uitvoer 2 21 2" xfId="36666"/>
    <cellStyle name="Uitvoer 2 21 2 2" xfId="36667"/>
    <cellStyle name="Uitvoer 2 21 2 3" xfId="36668"/>
    <cellStyle name="Uitvoer 2 21 2 3 2" xfId="36669"/>
    <cellStyle name="Uitvoer 2 21 2 4" xfId="36670"/>
    <cellStyle name="Uitvoer 2 21 2 5" xfId="36671"/>
    <cellStyle name="Uitvoer 2 21 2 6" xfId="36672"/>
    <cellStyle name="Uitvoer 2 21 3" xfId="36673"/>
    <cellStyle name="Uitvoer 2 21 4" xfId="36674"/>
    <cellStyle name="Uitvoer 2 21 4 2" xfId="36675"/>
    <cellStyle name="Uitvoer 2 21 5" xfId="36676"/>
    <cellStyle name="Uitvoer 2 21 6" xfId="36677"/>
    <cellStyle name="Uitvoer 2 21 7" xfId="36678"/>
    <cellStyle name="Uitvoer 2 22" xfId="36679"/>
    <cellStyle name="Uitvoer 2 22 2" xfId="36680"/>
    <cellStyle name="Uitvoer 2 22 2 2" xfId="36681"/>
    <cellStyle name="Uitvoer 2 22 2 3" xfId="36682"/>
    <cellStyle name="Uitvoer 2 22 2 3 2" xfId="36683"/>
    <cellStyle name="Uitvoer 2 22 2 4" xfId="36684"/>
    <cellStyle name="Uitvoer 2 22 2 5" xfId="36685"/>
    <cellStyle name="Uitvoer 2 22 2 6" xfId="36686"/>
    <cellStyle name="Uitvoer 2 22 3" xfId="36687"/>
    <cellStyle name="Uitvoer 2 22 4" xfId="36688"/>
    <cellStyle name="Uitvoer 2 22 4 2" xfId="36689"/>
    <cellStyle name="Uitvoer 2 22 5" xfId="36690"/>
    <cellStyle name="Uitvoer 2 22 6" xfId="36691"/>
    <cellStyle name="Uitvoer 2 22 7" xfId="36692"/>
    <cellStyle name="Uitvoer 2 23" xfId="36693"/>
    <cellStyle name="Uitvoer 2 23 2" xfId="36694"/>
    <cellStyle name="Uitvoer 2 23 2 2" xfId="36695"/>
    <cellStyle name="Uitvoer 2 23 2 3" xfId="36696"/>
    <cellStyle name="Uitvoer 2 23 2 3 2" xfId="36697"/>
    <cellStyle name="Uitvoer 2 23 2 4" xfId="36698"/>
    <cellStyle name="Uitvoer 2 23 2 5" xfId="36699"/>
    <cellStyle name="Uitvoer 2 23 2 6" xfId="36700"/>
    <cellStyle name="Uitvoer 2 23 3" xfId="36701"/>
    <cellStyle name="Uitvoer 2 23 4" xfId="36702"/>
    <cellStyle name="Uitvoer 2 23 4 2" xfId="36703"/>
    <cellStyle name="Uitvoer 2 23 5" xfId="36704"/>
    <cellStyle name="Uitvoer 2 23 6" xfId="36705"/>
    <cellStyle name="Uitvoer 2 23 7" xfId="36706"/>
    <cellStyle name="Uitvoer 2 24" xfId="36707"/>
    <cellStyle name="Uitvoer 2 24 2" xfId="36708"/>
    <cellStyle name="Uitvoer 2 24 2 2" xfId="36709"/>
    <cellStyle name="Uitvoer 2 24 2 3" xfId="36710"/>
    <cellStyle name="Uitvoer 2 24 2 3 2" xfId="36711"/>
    <cellStyle name="Uitvoer 2 24 2 4" xfId="36712"/>
    <cellStyle name="Uitvoer 2 24 2 5" xfId="36713"/>
    <cellStyle name="Uitvoer 2 24 2 6" xfId="36714"/>
    <cellStyle name="Uitvoer 2 24 3" xfId="36715"/>
    <cellStyle name="Uitvoer 2 24 4" xfId="36716"/>
    <cellStyle name="Uitvoer 2 24 4 2" xfId="36717"/>
    <cellStyle name="Uitvoer 2 24 5" xfId="36718"/>
    <cellStyle name="Uitvoer 2 24 6" xfId="36719"/>
    <cellStyle name="Uitvoer 2 24 7" xfId="36720"/>
    <cellStyle name="Uitvoer 2 25" xfId="36721"/>
    <cellStyle name="Uitvoer 2 25 2" xfId="36722"/>
    <cellStyle name="Uitvoer 2 25 2 2" xfId="36723"/>
    <cellStyle name="Uitvoer 2 25 2 3" xfId="36724"/>
    <cellStyle name="Uitvoer 2 25 2 3 2" xfId="36725"/>
    <cellStyle name="Uitvoer 2 25 2 4" xfId="36726"/>
    <cellStyle name="Uitvoer 2 25 2 5" xfId="36727"/>
    <cellStyle name="Uitvoer 2 25 2 6" xfId="36728"/>
    <cellStyle name="Uitvoer 2 25 3" xfId="36729"/>
    <cellStyle name="Uitvoer 2 25 4" xfId="36730"/>
    <cellStyle name="Uitvoer 2 25 4 2" xfId="36731"/>
    <cellStyle name="Uitvoer 2 25 5" xfId="36732"/>
    <cellStyle name="Uitvoer 2 25 6" xfId="36733"/>
    <cellStyle name="Uitvoer 2 25 7" xfId="36734"/>
    <cellStyle name="Uitvoer 2 26" xfId="36735"/>
    <cellStyle name="Uitvoer 2 26 2" xfId="36736"/>
    <cellStyle name="Uitvoer 2 26 2 2" xfId="36737"/>
    <cellStyle name="Uitvoer 2 26 2 3" xfId="36738"/>
    <cellStyle name="Uitvoer 2 26 2 3 2" xfId="36739"/>
    <cellStyle name="Uitvoer 2 26 2 4" xfId="36740"/>
    <cellStyle name="Uitvoer 2 26 2 5" xfId="36741"/>
    <cellStyle name="Uitvoer 2 26 2 6" xfId="36742"/>
    <cellStyle name="Uitvoer 2 26 3" xfId="36743"/>
    <cellStyle name="Uitvoer 2 26 4" xfId="36744"/>
    <cellStyle name="Uitvoer 2 26 4 2" xfId="36745"/>
    <cellStyle name="Uitvoer 2 26 5" xfId="36746"/>
    <cellStyle name="Uitvoer 2 26 6" xfId="36747"/>
    <cellStyle name="Uitvoer 2 26 7" xfId="36748"/>
    <cellStyle name="Uitvoer 2 27" xfId="36749"/>
    <cellStyle name="Uitvoer 2 27 2" xfId="36750"/>
    <cellStyle name="Uitvoer 2 27 2 2" xfId="36751"/>
    <cellStyle name="Uitvoer 2 27 2 3" xfId="36752"/>
    <cellStyle name="Uitvoer 2 27 2 3 2" xfId="36753"/>
    <cellStyle name="Uitvoer 2 27 2 4" xfId="36754"/>
    <cellStyle name="Uitvoer 2 27 2 5" xfId="36755"/>
    <cellStyle name="Uitvoer 2 27 2 6" xfId="36756"/>
    <cellStyle name="Uitvoer 2 27 3" xfId="36757"/>
    <cellStyle name="Uitvoer 2 27 4" xfId="36758"/>
    <cellStyle name="Uitvoer 2 27 4 2" xfId="36759"/>
    <cellStyle name="Uitvoer 2 27 5" xfId="36760"/>
    <cellStyle name="Uitvoer 2 27 6" xfId="36761"/>
    <cellStyle name="Uitvoer 2 27 7" xfId="36762"/>
    <cellStyle name="Uitvoer 2 28" xfId="36763"/>
    <cellStyle name="Uitvoer 2 28 2" xfId="36764"/>
    <cellStyle name="Uitvoer 2 28 2 2" xfId="36765"/>
    <cellStyle name="Uitvoer 2 28 2 3" xfId="36766"/>
    <cellStyle name="Uitvoer 2 28 2 3 2" xfId="36767"/>
    <cellStyle name="Uitvoer 2 28 2 4" xfId="36768"/>
    <cellStyle name="Uitvoer 2 28 2 5" xfId="36769"/>
    <cellStyle name="Uitvoer 2 28 2 6" xfId="36770"/>
    <cellStyle name="Uitvoer 2 28 3" xfId="36771"/>
    <cellStyle name="Uitvoer 2 28 4" xfId="36772"/>
    <cellStyle name="Uitvoer 2 28 4 2" xfId="36773"/>
    <cellStyle name="Uitvoer 2 28 5" xfId="36774"/>
    <cellStyle name="Uitvoer 2 28 6" xfId="36775"/>
    <cellStyle name="Uitvoer 2 28 7" xfId="36776"/>
    <cellStyle name="Uitvoer 2 29" xfId="36777"/>
    <cellStyle name="Uitvoer 2 29 2" xfId="36778"/>
    <cellStyle name="Uitvoer 2 29 2 2" xfId="36779"/>
    <cellStyle name="Uitvoer 2 29 2 3" xfId="36780"/>
    <cellStyle name="Uitvoer 2 29 2 3 2" xfId="36781"/>
    <cellStyle name="Uitvoer 2 29 2 4" xfId="36782"/>
    <cellStyle name="Uitvoer 2 29 2 5" xfId="36783"/>
    <cellStyle name="Uitvoer 2 29 2 6" xfId="36784"/>
    <cellStyle name="Uitvoer 2 29 3" xfId="36785"/>
    <cellStyle name="Uitvoer 2 29 4" xfId="36786"/>
    <cellStyle name="Uitvoer 2 29 4 2" xfId="36787"/>
    <cellStyle name="Uitvoer 2 29 5" xfId="36788"/>
    <cellStyle name="Uitvoer 2 29 6" xfId="36789"/>
    <cellStyle name="Uitvoer 2 29 7" xfId="36790"/>
    <cellStyle name="Uitvoer 2 3" xfId="36791"/>
    <cellStyle name="Uitvoer 2 3 2" xfId="36792"/>
    <cellStyle name="Uitvoer 2 3 2 2" xfId="36793"/>
    <cellStyle name="Uitvoer 2 3 2 3" xfId="36794"/>
    <cellStyle name="Uitvoer 2 3 2 3 2" xfId="36795"/>
    <cellStyle name="Uitvoer 2 3 2 4" xfId="36796"/>
    <cellStyle name="Uitvoer 2 3 2 5" xfId="36797"/>
    <cellStyle name="Uitvoer 2 3 2 6" xfId="36798"/>
    <cellStyle name="Uitvoer 2 3 3" xfId="36799"/>
    <cellStyle name="Uitvoer 2 3 4" xfId="36800"/>
    <cellStyle name="Uitvoer 2 3 4 2" xfId="36801"/>
    <cellStyle name="Uitvoer 2 3 5" xfId="36802"/>
    <cellStyle name="Uitvoer 2 3 6" xfId="36803"/>
    <cellStyle name="Uitvoer 2 3 7" xfId="36804"/>
    <cellStyle name="Uitvoer 2 30" xfId="36805"/>
    <cellStyle name="Uitvoer 2 30 2" xfId="36806"/>
    <cellStyle name="Uitvoer 2 30 2 2" xfId="36807"/>
    <cellStyle name="Uitvoer 2 30 2 3" xfId="36808"/>
    <cellStyle name="Uitvoer 2 30 2 3 2" xfId="36809"/>
    <cellStyle name="Uitvoer 2 30 2 4" xfId="36810"/>
    <cellStyle name="Uitvoer 2 30 2 5" xfId="36811"/>
    <cellStyle name="Uitvoer 2 30 2 6" xfId="36812"/>
    <cellStyle name="Uitvoer 2 30 3" xfId="36813"/>
    <cellStyle name="Uitvoer 2 30 4" xfId="36814"/>
    <cellStyle name="Uitvoer 2 30 4 2" xfId="36815"/>
    <cellStyle name="Uitvoer 2 30 5" xfId="36816"/>
    <cellStyle name="Uitvoer 2 30 6" xfId="36817"/>
    <cellStyle name="Uitvoer 2 30 7" xfId="36818"/>
    <cellStyle name="Uitvoer 2 31" xfId="36819"/>
    <cellStyle name="Uitvoer 2 31 2" xfId="36820"/>
    <cellStyle name="Uitvoer 2 31 3" xfId="36821"/>
    <cellStyle name="Uitvoer 2 31 3 2" xfId="36822"/>
    <cellStyle name="Uitvoer 2 31 4" xfId="36823"/>
    <cellStyle name="Uitvoer 2 31 5" xfId="36824"/>
    <cellStyle name="Uitvoer 2 31 6" xfId="36825"/>
    <cellStyle name="Uitvoer 2 32" xfId="36826"/>
    <cellStyle name="Uitvoer 2 33" xfId="36827"/>
    <cellStyle name="Uitvoer 2 33 2" xfId="36828"/>
    <cellStyle name="Uitvoer 2 34" xfId="36829"/>
    <cellStyle name="Uitvoer 2 35" xfId="36830"/>
    <cellStyle name="Uitvoer 2 36" xfId="36831"/>
    <cellStyle name="Uitvoer 2 4" xfId="36832"/>
    <cellStyle name="Uitvoer 2 4 2" xfId="36833"/>
    <cellStyle name="Uitvoer 2 4 2 2" xfId="36834"/>
    <cellStyle name="Uitvoer 2 4 2 3" xfId="36835"/>
    <cellStyle name="Uitvoer 2 4 2 3 2" xfId="36836"/>
    <cellStyle name="Uitvoer 2 4 2 4" xfId="36837"/>
    <cellStyle name="Uitvoer 2 4 2 5" xfId="36838"/>
    <cellStyle name="Uitvoer 2 4 2 6" xfId="36839"/>
    <cellStyle name="Uitvoer 2 4 3" xfId="36840"/>
    <cellStyle name="Uitvoer 2 4 4" xfId="36841"/>
    <cellStyle name="Uitvoer 2 4 4 2" xfId="36842"/>
    <cellStyle name="Uitvoer 2 4 5" xfId="36843"/>
    <cellStyle name="Uitvoer 2 4 6" xfId="36844"/>
    <cellStyle name="Uitvoer 2 4 7" xfId="36845"/>
    <cellStyle name="Uitvoer 2 5" xfId="36846"/>
    <cellStyle name="Uitvoer 2 5 2" xfId="36847"/>
    <cellStyle name="Uitvoer 2 5 2 2" xfId="36848"/>
    <cellStyle name="Uitvoer 2 5 2 3" xfId="36849"/>
    <cellStyle name="Uitvoer 2 5 2 3 2" xfId="36850"/>
    <cellStyle name="Uitvoer 2 5 2 4" xfId="36851"/>
    <cellStyle name="Uitvoer 2 5 2 5" xfId="36852"/>
    <cellStyle name="Uitvoer 2 5 2 6" xfId="36853"/>
    <cellStyle name="Uitvoer 2 5 3" xfId="36854"/>
    <cellStyle name="Uitvoer 2 5 4" xfId="36855"/>
    <cellStyle name="Uitvoer 2 5 4 2" xfId="36856"/>
    <cellStyle name="Uitvoer 2 5 5" xfId="36857"/>
    <cellStyle name="Uitvoer 2 5 6" xfId="36858"/>
    <cellStyle name="Uitvoer 2 5 7" xfId="36859"/>
    <cellStyle name="Uitvoer 2 6" xfId="36860"/>
    <cellStyle name="Uitvoer 2 6 2" xfId="36861"/>
    <cellStyle name="Uitvoer 2 6 2 2" xfId="36862"/>
    <cellStyle name="Uitvoer 2 6 2 3" xfId="36863"/>
    <cellStyle name="Uitvoer 2 6 2 3 2" xfId="36864"/>
    <cellStyle name="Uitvoer 2 6 2 4" xfId="36865"/>
    <cellStyle name="Uitvoer 2 6 2 5" xfId="36866"/>
    <cellStyle name="Uitvoer 2 6 2 6" xfId="36867"/>
    <cellStyle name="Uitvoer 2 6 3" xfId="36868"/>
    <cellStyle name="Uitvoer 2 6 4" xfId="36869"/>
    <cellStyle name="Uitvoer 2 6 4 2" xfId="36870"/>
    <cellStyle name="Uitvoer 2 6 5" xfId="36871"/>
    <cellStyle name="Uitvoer 2 6 6" xfId="36872"/>
    <cellStyle name="Uitvoer 2 6 7" xfId="36873"/>
    <cellStyle name="Uitvoer 2 7" xfId="36874"/>
    <cellStyle name="Uitvoer 2 7 2" xfId="36875"/>
    <cellStyle name="Uitvoer 2 7 2 2" xfId="36876"/>
    <cellStyle name="Uitvoer 2 7 2 3" xfId="36877"/>
    <cellStyle name="Uitvoer 2 7 2 3 2" xfId="36878"/>
    <cellStyle name="Uitvoer 2 7 2 4" xfId="36879"/>
    <cellStyle name="Uitvoer 2 7 2 5" xfId="36880"/>
    <cellStyle name="Uitvoer 2 7 2 6" xfId="36881"/>
    <cellStyle name="Uitvoer 2 7 3" xfId="36882"/>
    <cellStyle name="Uitvoer 2 7 4" xfId="36883"/>
    <cellStyle name="Uitvoer 2 7 4 2" xfId="36884"/>
    <cellStyle name="Uitvoer 2 7 5" xfId="36885"/>
    <cellStyle name="Uitvoer 2 7 6" xfId="36886"/>
    <cellStyle name="Uitvoer 2 7 7" xfId="36887"/>
    <cellStyle name="Uitvoer 2 8" xfId="36888"/>
    <cellStyle name="Uitvoer 2 8 2" xfId="36889"/>
    <cellStyle name="Uitvoer 2 8 2 2" xfId="36890"/>
    <cellStyle name="Uitvoer 2 8 2 3" xfId="36891"/>
    <cellStyle name="Uitvoer 2 8 2 3 2" xfId="36892"/>
    <cellStyle name="Uitvoer 2 8 2 4" xfId="36893"/>
    <cellStyle name="Uitvoer 2 8 2 5" xfId="36894"/>
    <cellStyle name="Uitvoer 2 8 2 6" xfId="36895"/>
    <cellStyle name="Uitvoer 2 8 3" xfId="36896"/>
    <cellStyle name="Uitvoer 2 8 4" xfId="36897"/>
    <cellStyle name="Uitvoer 2 8 4 2" xfId="36898"/>
    <cellStyle name="Uitvoer 2 8 5" xfId="36899"/>
    <cellStyle name="Uitvoer 2 8 6" xfId="36900"/>
    <cellStyle name="Uitvoer 2 8 7" xfId="36901"/>
    <cellStyle name="Uitvoer 2 9" xfId="36902"/>
    <cellStyle name="Uitvoer 2 9 2" xfId="36903"/>
    <cellStyle name="Uitvoer 2 9 2 2" xfId="36904"/>
    <cellStyle name="Uitvoer 2 9 2 3" xfId="36905"/>
    <cellStyle name="Uitvoer 2 9 2 3 2" xfId="36906"/>
    <cellStyle name="Uitvoer 2 9 2 4" xfId="36907"/>
    <cellStyle name="Uitvoer 2 9 2 5" xfId="36908"/>
    <cellStyle name="Uitvoer 2 9 2 6" xfId="36909"/>
    <cellStyle name="Uitvoer 2 9 3" xfId="36910"/>
    <cellStyle name="Uitvoer 2 9 4" xfId="36911"/>
    <cellStyle name="Uitvoer 2 9 4 2" xfId="36912"/>
    <cellStyle name="Uitvoer 2 9 5" xfId="36913"/>
    <cellStyle name="Uitvoer 2 9 6" xfId="36914"/>
    <cellStyle name="Uitvoer 2 9 7" xfId="36915"/>
    <cellStyle name="Uitvoer 3" xfId="36916"/>
    <cellStyle name="Uitvoer 3 10" xfId="36917"/>
    <cellStyle name="Uitvoer 3 10 2" xfId="36918"/>
    <cellStyle name="Uitvoer 3 10 2 2" xfId="36919"/>
    <cellStyle name="Uitvoer 3 10 2 3" xfId="36920"/>
    <cellStyle name="Uitvoer 3 10 2 3 2" xfId="36921"/>
    <cellStyle name="Uitvoer 3 10 2 4" xfId="36922"/>
    <cellStyle name="Uitvoer 3 10 2 5" xfId="36923"/>
    <cellStyle name="Uitvoer 3 10 2 6" xfId="36924"/>
    <cellStyle name="Uitvoer 3 10 3" xfId="36925"/>
    <cellStyle name="Uitvoer 3 10 4" xfId="36926"/>
    <cellStyle name="Uitvoer 3 10 4 2" xfId="36927"/>
    <cellStyle name="Uitvoer 3 10 5" xfId="36928"/>
    <cellStyle name="Uitvoer 3 10 6" xfId="36929"/>
    <cellStyle name="Uitvoer 3 10 7" xfId="36930"/>
    <cellStyle name="Uitvoer 3 11" xfId="36931"/>
    <cellStyle name="Uitvoer 3 11 2" xfId="36932"/>
    <cellStyle name="Uitvoer 3 11 2 2" xfId="36933"/>
    <cellStyle name="Uitvoer 3 11 2 3" xfId="36934"/>
    <cellStyle name="Uitvoer 3 11 2 3 2" xfId="36935"/>
    <cellStyle name="Uitvoer 3 11 2 4" xfId="36936"/>
    <cellStyle name="Uitvoer 3 11 2 5" xfId="36937"/>
    <cellStyle name="Uitvoer 3 11 2 6" xfId="36938"/>
    <cellStyle name="Uitvoer 3 11 3" xfId="36939"/>
    <cellStyle name="Uitvoer 3 11 4" xfId="36940"/>
    <cellStyle name="Uitvoer 3 11 4 2" xfId="36941"/>
    <cellStyle name="Uitvoer 3 11 5" xfId="36942"/>
    <cellStyle name="Uitvoer 3 11 6" xfId="36943"/>
    <cellStyle name="Uitvoer 3 11 7" xfId="36944"/>
    <cellStyle name="Uitvoer 3 12" xfId="36945"/>
    <cellStyle name="Uitvoer 3 12 2" xfId="36946"/>
    <cellStyle name="Uitvoer 3 12 2 2" xfId="36947"/>
    <cellStyle name="Uitvoer 3 12 2 3" xfId="36948"/>
    <cellStyle name="Uitvoer 3 12 2 3 2" xfId="36949"/>
    <cellStyle name="Uitvoer 3 12 2 4" xfId="36950"/>
    <cellStyle name="Uitvoer 3 12 2 5" xfId="36951"/>
    <cellStyle name="Uitvoer 3 12 2 6" xfId="36952"/>
    <cellStyle name="Uitvoer 3 12 3" xfId="36953"/>
    <cellStyle name="Uitvoer 3 12 4" xfId="36954"/>
    <cellStyle name="Uitvoer 3 12 4 2" xfId="36955"/>
    <cellStyle name="Uitvoer 3 12 5" xfId="36956"/>
    <cellStyle name="Uitvoer 3 12 6" xfId="36957"/>
    <cellStyle name="Uitvoer 3 12 7" xfId="36958"/>
    <cellStyle name="Uitvoer 3 13" xfId="36959"/>
    <cellStyle name="Uitvoer 3 13 2" xfId="36960"/>
    <cellStyle name="Uitvoer 3 13 2 2" xfId="36961"/>
    <cellStyle name="Uitvoer 3 13 2 3" xfId="36962"/>
    <cellStyle name="Uitvoer 3 13 2 3 2" xfId="36963"/>
    <cellStyle name="Uitvoer 3 13 2 4" xfId="36964"/>
    <cellStyle name="Uitvoer 3 13 2 5" xfId="36965"/>
    <cellStyle name="Uitvoer 3 13 2 6" xfId="36966"/>
    <cellStyle name="Uitvoer 3 13 3" xfId="36967"/>
    <cellStyle name="Uitvoer 3 13 4" xfId="36968"/>
    <cellStyle name="Uitvoer 3 13 4 2" xfId="36969"/>
    <cellStyle name="Uitvoer 3 13 5" xfId="36970"/>
    <cellStyle name="Uitvoer 3 13 6" xfId="36971"/>
    <cellStyle name="Uitvoer 3 13 7" xfId="36972"/>
    <cellStyle name="Uitvoer 3 14" xfId="36973"/>
    <cellStyle name="Uitvoer 3 14 2" xfId="36974"/>
    <cellStyle name="Uitvoer 3 14 2 2" xfId="36975"/>
    <cellStyle name="Uitvoer 3 14 2 3" xfId="36976"/>
    <cellStyle name="Uitvoer 3 14 2 3 2" xfId="36977"/>
    <cellStyle name="Uitvoer 3 14 2 4" xfId="36978"/>
    <cellStyle name="Uitvoer 3 14 2 5" xfId="36979"/>
    <cellStyle name="Uitvoer 3 14 2 6" xfId="36980"/>
    <cellStyle name="Uitvoer 3 14 3" xfId="36981"/>
    <cellStyle name="Uitvoer 3 14 4" xfId="36982"/>
    <cellStyle name="Uitvoer 3 14 4 2" xfId="36983"/>
    <cellStyle name="Uitvoer 3 14 5" xfId="36984"/>
    <cellStyle name="Uitvoer 3 14 6" xfId="36985"/>
    <cellStyle name="Uitvoer 3 14 7" xfId="36986"/>
    <cellStyle name="Uitvoer 3 15" xfId="36987"/>
    <cellStyle name="Uitvoer 3 15 2" xfId="36988"/>
    <cellStyle name="Uitvoer 3 15 2 2" xfId="36989"/>
    <cellStyle name="Uitvoer 3 15 2 3" xfId="36990"/>
    <cellStyle name="Uitvoer 3 15 2 3 2" xfId="36991"/>
    <cellStyle name="Uitvoer 3 15 2 4" xfId="36992"/>
    <cellStyle name="Uitvoer 3 15 2 5" xfId="36993"/>
    <cellStyle name="Uitvoer 3 15 2 6" xfId="36994"/>
    <cellStyle name="Uitvoer 3 15 3" xfId="36995"/>
    <cellStyle name="Uitvoer 3 15 4" xfId="36996"/>
    <cellStyle name="Uitvoer 3 15 4 2" xfId="36997"/>
    <cellStyle name="Uitvoer 3 15 5" xfId="36998"/>
    <cellStyle name="Uitvoer 3 15 6" xfId="36999"/>
    <cellStyle name="Uitvoer 3 15 7" xfId="37000"/>
    <cellStyle name="Uitvoer 3 16" xfId="37001"/>
    <cellStyle name="Uitvoer 3 16 2" xfId="37002"/>
    <cellStyle name="Uitvoer 3 16 2 2" xfId="37003"/>
    <cellStyle name="Uitvoer 3 16 2 3" xfId="37004"/>
    <cellStyle name="Uitvoer 3 16 2 3 2" xfId="37005"/>
    <cellStyle name="Uitvoer 3 16 2 4" xfId="37006"/>
    <cellStyle name="Uitvoer 3 16 2 5" xfId="37007"/>
    <cellStyle name="Uitvoer 3 16 2 6" xfId="37008"/>
    <cellStyle name="Uitvoer 3 16 3" xfId="37009"/>
    <cellStyle name="Uitvoer 3 16 4" xfId="37010"/>
    <cellStyle name="Uitvoer 3 16 4 2" xfId="37011"/>
    <cellStyle name="Uitvoer 3 16 5" xfId="37012"/>
    <cellStyle name="Uitvoer 3 16 6" xfId="37013"/>
    <cellStyle name="Uitvoer 3 16 7" xfId="37014"/>
    <cellStyle name="Uitvoer 3 17" xfId="37015"/>
    <cellStyle name="Uitvoer 3 17 2" xfId="37016"/>
    <cellStyle name="Uitvoer 3 17 2 2" xfId="37017"/>
    <cellStyle name="Uitvoer 3 17 2 3" xfId="37018"/>
    <cellStyle name="Uitvoer 3 17 2 3 2" xfId="37019"/>
    <cellStyle name="Uitvoer 3 17 2 4" xfId="37020"/>
    <cellStyle name="Uitvoer 3 17 2 5" xfId="37021"/>
    <cellStyle name="Uitvoer 3 17 2 6" xfId="37022"/>
    <cellStyle name="Uitvoer 3 17 3" xfId="37023"/>
    <cellStyle name="Uitvoer 3 17 4" xfId="37024"/>
    <cellStyle name="Uitvoer 3 17 4 2" xfId="37025"/>
    <cellStyle name="Uitvoer 3 17 5" xfId="37026"/>
    <cellStyle name="Uitvoer 3 17 6" xfId="37027"/>
    <cellStyle name="Uitvoer 3 17 7" xfId="37028"/>
    <cellStyle name="Uitvoer 3 18" xfId="37029"/>
    <cellStyle name="Uitvoer 3 18 2" xfId="37030"/>
    <cellStyle name="Uitvoer 3 18 2 2" xfId="37031"/>
    <cellStyle name="Uitvoer 3 18 2 3" xfId="37032"/>
    <cellStyle name="Uitvoer 3 18 2 3 2" xfId="37033"/>
    <cellStyle name="Uitvoer 3 18 2 4" xfId="37034"/>
    <cellStyle name="Uitvoer 3 18 2 5" xfId="37035"/>
    <cellStyle name="Uitvoer 3 18 2 6" xfId="37036"/>
    <cellStyle name="Uitvoer 3 18 3" xfId="37037"/>
    <cellStyle name="Uitvoer 3 18 4" xfId="37038"/>
    <cellStyle name="Uitvoer 3 18 4 2" xfId="37039"/>
    <cellStyle name="Uitvoer 3 18 5" xfId="37040"/>
    <cellStyle name="Uitvoer 3 18 6" xfId="37041"/>
    <cellStyle name="Uitvoer 3 18 7" xfId="37042"/>
    <cellStyle name="Uitvoer 3 19" xfId="37043"/>
    <cellStyle name="Uitvoer 3 19 2" xfId="37044"/>
    <cellStyle name="Uitvoer 3 19 2 2" xfId="37045"/>
    <cellStyle name="Uitvoer 3 19 2 3" xfId="37046"/>
    <cellStyle name="Uitvoer 3 19 2 3 2" xfId="37047"/>
    <cellStyle name="Uitvoer 3 19 2 4" xfId="37048"/>
    <cellStyle name="Uitvoer 3 19 2 5" xfId="37049"/>
    <cellStyle name="Uitvoer 3 19 2 6" xfId="37050"/>
    <cellStyle name="Uitvoer 3 19 3" xfId="37051"/>
    <cellStyle name="Uitvoer 3 19 4" xfId="37052"/>
    <cellStyle name="Uitvoer 3 19 4 2" xfId="37053"/>
    <cellStyle name="Uitvoer 3 19 5" xfId="37054"/>
    <cellStyle name="Uitvoer 3 19 6" xfId="37055"/>
    <cellStyle name="Uitvoer 3 19 7" xfId="37056"/>
    <cellStyle name="Uitvoer 3 2" xfId="37057"/>
    <cellStyle name="Uitvoer 3 2 10" xfId="37058"/>
    <cellStyle name="Uitvoer 3 2 10 2" xfId="37059"/>
    <cellStyle name="Uitvoer 3 2 10 2 2" xfId="37060"/>
    <cellStyle name="Uitvoer 3 2 10 2 3" xfId="37061"/>
    <cellStyle name="Uitvoer 3 2 10 2 3 2" xfId="37062"/>
    <cellStyle name="Uitvoer 3 2 10 2 4" xfId="37063"/>
    <cellStyle name="Uitvoer 3 2 10 2 5" xfId="37064"/>
    <cellStyle name="Uitvoer 3 2 10 2 6" xfId="37065"/>
    <cellStyle name="Uitvoer 3 2 10 3" xfId="37066"/>
    <cellStyle name="Uitvoer 3 2 10 4" xfId="37067"/>
    <cellStyle name="Uitvoer 3 2 10 4 2" xfId="37068"/>
    <cellStyle name="Uitvoer 3 2 10 5" xfId="37069"/>
    <cellStyle name="Uitvoer 3 2 10 6" xfId="37070"/>
    <cellStyle name="Uitvoer 3 2 10 7" xfId="37071"/>
    <cellStyle name="Uitvoer 3 2 11" xfId="37072"/>
    <cellStyle name="Uitvoer 3 2 11 2" xfId="37073"/>
    <cellStyle name="Uitvoer 3 2 11 2 2" xfId="37074"/>
    <cellStyle name="Uitvoer 3 2 11 2 3" xfId="37075"/>
    <cellStyle name="Uitvoer 3 2 11 2 3 2" xfId="37076"/>
    <cellStyle name="Uitvoer 3 2 11 2 4" xfId="37077"/>
    <cellStyle name="Uitvoer 3 2 11 2 5" xfId="37078"/>
    <cellStyle name="Uitvoer 3 2 11 2 6" xfId="37079"/>
    <cellStyle name="Uitvoer 3 2 11 3" xfId="37080"/>
    <cellStyle name="Uitvoer 3 2 11 4" xfId="37081"/>
    <cellStyle name="Uitvoer 3 2 11 4 2" xfId="37082"/>
    <cellStyle name="Uitvoer 3 2 11 5" xfId="37083"/>
    <cellStyle name="Uitvoer 3 2 11 6" xfId="37084"/>
    <cellStyle name="Uitvoer 3 2 11 7" xfId="37085"/>
    <cellStyle name="Uitvoer 3 2 12" xfId="37086"/>
    <cellStyle name="Uitvoer 3 2 12 2" xfId="37087"/>
    <cellStyle name="Uitvoer 3 2 12 2 2" xfId="37088"/>
    <cellStyle name="Uitvoer 3 2 12 2 3" xfId="37089"/>
    <cellStyle name="Uitvoer 3 2 12 2 3 2" xfId="37090"/>
    <cellStyle name="Uitvoer 3 2 12 2 4" xfId="37091"/>
    <cellStyle name="Uitvoer 3 2 12 2 5" xfId="37092"/>
    <cellStyle name="Uitvoer 3 2 12 2 6" xfId="37093"/>
    <cellStyle name="Uitvoer 3 2 12 3" xfId="37094"/>
    <cellStyle name="Uitvoer 3 2 12 4" xfId="37095"/>
    <cellStyle name="Uitvoer 3 2 12 4 2" xfId="37096"/>
    <cellStyle name="Uitvoer 3 2 12 5" xfId="37097"/>
    <cellStyle name="Uitvoer 3 2 12 6" xfId="37098"/>
    <cellStyle name="Uitvoer 3 2 12 7" xfId="37099"/>
    <cellStyle name="Uitvoer 3 2 13" xfId="37100"/>
    <cellStyle name="Uitvoer 3 2 13 2" xfId="37101"/>
    <cellStyle name="Uitvoer 3 2 13 2 2" xfId="37102"/>
    <cellStyle name="Uitvoer 3 2 13 2 3" xfId="37103"/>
    <cellStyle name="Uitvoer 3 2 13 2 3 2" xfId="37104"/>
    <cellStyle name="Uitvoer 3 2 13 2 4" xfId="37105"/>
    <cellStyle name="Uitvoer 3 2 13 2 5" xfId="37106"/>
    <cellStyle name="Uitvoer 3 2 13 2 6" xfId="37107"/>
    <cellStyle name="Uitvoer 3 2 13 3" xfId="37108"/>
    <cellStyle name="Uitvoer 3 2 13 4" xfId="37109"/>
    <cellStyle name="Uitvoer 3 2 13 4 2" xfId="37110"/>
    <cellStyle name="Uitvoer 3 2 13 5" xfId="37111"/>
    <cellStyle name="Uitvoer 3 2 13 6" xfId="37112"/>
    <cellStyle name="Uitvoer 3 2 13 7" xfId="37113"/>
    <cellStyle name="Uitvoer 3 2 14" xfId="37114"/>
    <cellStyle name="Uitvoer 3 2 14 2" xfId="37115"/>
    <cellStyle name="Uitvoer 3 2 14 2 2" xfId="37116"/>
    <cellStyle name="Uitvoer 3 2 14 2 3" xfId="37117"/>
    <cellStyle name="Uitvoer 3 2 14 2 3 2" xfId="37118"/>
    <cellStyle name="Uitvoer 3 2 14 2 4" xfId="37119"/>
    <cellStyle name="Uitvoer 3 2 14 2 5" xfId="37120"/>
    <cellStyle name="Uitvoer 3 2 14 2 6" xfId="37121"/>
    <cellStyle name="Uitvoer 3 2 14 3" xfId="37122"/>
    <cellStyle name="Uitvoer 3 2 14 4" xfId="37123"/>
    <cellStyle name="Uitvoer 3 2 14 4 2" xfId="37124"/>
    <cellStyle name="Uitvoer 3 2 14 5" xfId="37125"/>
    <cellStyle name="Uitvoer 3 2 14 6" xfId="37126"/>
    <cellStyle name="Uitvoer 3 2 14 7" xfId="37127"/>
    <cellStyle name="Uitvoer 3 2 15" xfId="37128"/>
    <cellStyle name="Uitvoer 3 2 15 2" xfId="37129"/>
    <cellStyle name="Uitvoer 3 2 15 2 2" xfId="37130"/>
    <cellStyle name="Uitvoer 3 2 15 2 3" xfId="37131"/>
    <cellStyle name="Uitvoer 3 2 15 2 3 2" xfId="37132"/>
    <cellStyle name="Uitvoer 3 2 15 2 4" xfId="37133"/>
    <cellStyle name="Uitvoer 3 2 15 2 5" xfId="37134"/>
    <cellStyle name="Uitvoer 3 2 15 2 6" xfId="37135"/>
    <cellStyle name="Uitvoer 3 2 15 3" xfId="37136"/>
    <cellStyle name="Uitvoer 3 2 15 4" xfId="37137"/>
    <cellStyle name="Uitvoer 3 2 15 4 2" xfId="37138"/>
    <cellStyle name="Uitvoer 3 2 15 5" xfId="37139"/>
    <cellStyle name="Uitvoer 3 2 15 6" xfId="37140"/>
    <cellStyle name="Uitvoer 3 2 15 7" xfId="37141"/>
    <cellStyle name="Uitvoer 3 2 16" xfId="37142"/>
    <cellStyle name="Uitvoer 3 2 16 2" xfId="37143"/>
    <cellStyle name="Uitvoer 3 2 16 2 2" xfId="37144"/>
    <cellStyle name="Uitvoer 3 2 16 2 3" xfId="37145"/>
    <cellStyle name="Uitvoer 3 2 16 2 3 2" xfId="37146"/>
    <cellStyle name="Uitvoer 3 2 16 2 4" xfId="37147"/>
    <cellStyle name="Uitvoer 3 2 16 2 5" xfId="37148"/>
    <cellStyle name="Uitvoer 3 2 16 2 6" xfId="37149"/>
    <cellStyle name="Uitvoer 3 2 16 3" xfId="37150"/>
    <cellStyle name="Uitvoer 3 2 16 4" xfId="37151"/>
    <cellStyle name="Uitvoer 3 2 16 4 2" xfId="37152"/>
    <cellStyle name="Uitvoer 3 2 16 5" xfId="37153"/>
    <cellStyle name="Uitvoer 3 2 16 6" xfId="37154"/>
    <cellStyle name="Uitvoer 3 2 16 7" xfId="37155"/>
    <cellStyle name="Uitvoer 3 2 17" xfId="37156"/>
    <cellStyle name="Uitvoer 3 2 17 2" xfId="37157"/>
    <cellStyle name="Uitvoer 3 2 17 2 2" xfId="37158"/>
    <cellStyle name="Uitvoer 3 2 17 2 3" xfId="37159"/>
    <cellStyle name="Uitvoer 3 2 17 2 3 2" xfId="37160"/>
    <cellStyle name="Uitvoer 3 2 17 2 4" xfId="37161"/>
    <cellStyle name="Uitvoer 3 2 17 2 5" xfId="37162"/>
    <cellStyle name="Uitvoer 3 2 17 2 6" xfId="37163"/>
    <cellStyle name="Uitvoer 3 2 17 3" xfId="37164"/>
    <cellStyle name="Uitvoer 3 2 17 4" xfId="37165"/>
    <cellStyle name="Uitvoer 3 2 17 4 2" xfId="37166"/>
    <cellStyle name="Uitvoer 3 2 17 5" xfId="37167"/>
    <cellStyle name="Uitvoer 3 2 17 6" xfId="37168"/>
    <cellStyle name="Uitvoer 3 2 17 7" xfId="37169"/>
    <cellStyle name="Uitvoer 3 2 18" xfId="37170"/>
    <cellStyle name="Uitvoer 3 2 18 2" xfId="37171"/>
    <cellStyle name="Uitvoer 3 2 18 2 2" xfId="37172"/>
    <cellStyle name="Uitvoer 3 2 18 2 3" xfId="37173"/>
    <cellStyle name="Uitvoer 3 2 18 2 3 2" xfId="37174"/>
    <cellStyle name="Uitvoer 3 2 18 2 4" xfId="37175"/>
    <cellStyle name="Uitvoer 3 2 18 2 5" xfId="37176"/>
    <cellStyle name="Uitvoer 3 2 18 2 6" xfId="37177"/>
    <cellStyle name="Uitvoer 3 2 18 3" xfId="37178"/>
    <cellStyle name="Uitvoer 3 2 18 4" xfId="37179"/>
    <cellStyle name="Uitvoer 3 2 18 4 2" xfId="37180"/>
    <cellStyle name="Uitvoer 3 2 18 5" xfId="37181"/>
    <cellStyle name="Uitvoer 3 2 18 6" xfId="37182"/>
    <cellStyle name="Uitvoer 3 2 18 7" xfId="37183"/>
    <cellStyle name="Uitvoer 3 2 19" xfId="37184"/>
    <cellStyle name="Uitvoer 3 2 19 2" xfId="37185"/>
    <cellStyle name="Uitvoer 3 2 19 2 2" xfId="37186"/>
    <cellStyle name="Uitvoer 3 2 19 2 3" xfId="37187"/>
    <cellStyle name="Uitvoer 3 2 19 2 3 2" xfId="37188"/>
    <cellStyle name="Uitvoer 3 2 19 2 4" xfId="37189"/>
    <cellStyle name="Uitvoer 3 2 19 2 5" xfId="37190"/>
    <cellStyle name="Uitvoer 3 2 19 2 6" xfId="37191"/>
    <cellStyle name="Uitvoer 3 2 19 3" xfId="37192"/>
    <cellStyle name="Uitvoer 3 2 19 4" xfId="37193"/>
    <cellStyle name="Uitvoer 3 2 19 4 2" xfId="37194"/>
    <cellStyle name="Uitvoer 3 2 19 5" xfId="37195"/>
    <cellStyle name="Uitvoer 3 2 19 6" xfId="37196"/>
    <cellStyle name="Uitvoer 3 2 19 7" xfId="37197"/>
    <cellStyle name="Uitvoer 3 2 2" xfId="37198"/>
    <cellStyle name="Uitvoer 3 2 2 2" xfId="37199"/>
    <cellStyle name="Uitvoer 3 2 2 2 2" xfId="37200"/>
    <cellStyle name="Uitvoer 3 2 2 2 3" xfId="37201"/>
    <cellStyle name="Uitvoer 3 2 2 2 3 2" xfId="37202"/>
    <cellStyle name="Uitvoer 3 2 2 2 4" xfId="37203"/>
    <cellStyle name="Uitvoer 3 2 2 2 5" xfId="37204"/>
    <cellStyle name="Uitvoer 3 2 2 2 6" xfId="37205"/>
    <cellStyle name="Uitvoer 3 2 2 3" xfId="37206"/>
    <cellStyle name="Uitvoer 3 2 2 4" xfId="37207"/>
    <cellStyle name="Uitvoer 3 2 2 4 2" xfId="37208"/>
    <cellStyle name="Uitvoer 3 2 2 5" xfId="37209"/>
    <cellStyle name="Uitvoer 3 2 2 6" xfId="37210"/>
    <cellStyle name="Uitvoer 3 2 2 7" xfId="37211"/>
    <cellStyle name="Uitvoer 3 2 20" xfId="37212"/>
    <cellStyle name="Uitvoer 3 2 20 2" xfId="37213"/>
    <cellStyle name="Uitvoer 3 2 20 2 2" xfId="37214"/>
    <cellStyle name="Uitvoer 3 2 20 2 3" xfId="37215"/>
    <cellStyle name="Uitvoer 3 2 20 2 3 2" xfId="37216"/>
    <cellStyle name="Uitvoer 3 2 20 2 4" xfId="37217"/>
    <cellStyle name="Uitvoer 3 2 20 2 5" xfId="37218"/>
    <cellStyle name="Uitvoer 3 2 20 2 6" xfId="37219"/>
    <cellStyle name="Uitvoer 3 2 20 3" xfId="37220"/>
    <cellStyle name="Uitvoer 3 2 20 4" xfId="37221"/>
    <cellStyle name="Uitvoer 3 2 20 4 2" xfId="37222"/>
    <cellStyle name="Uitvoer 3 2 20 5" xfId="37223"/>
    <cellStyle name="Uitvoer 3 2 20 6" xfId="37224"/>
    <cellStyle name="Uitvoer 3 2 20 7" xfId="37225"/>
    <cellStyle name="Uitvoer 3 2 21" xfId="37226"/>
    <cellStyle name="Uitvoer 3 2 21 2" xfId="37227"/>
    <cellStyle name="Uitvoer 3 2 21 2 2" xfId="37228"/>
    <cellStyle name="Uitvoer 3 2 21 2 3" xfId="37229"/>
    <cellStyle name="Uitvoer 3 2 21 2 3 2" xfId="37230"/>
    <cellStyle name="Uitvoer 3 2 21 2 4" xfId="37231"/>
    <cellStyle name="Uitvoer 3 2 21 2 5" xfId="37232"/>
    <cellStyle name="Uitvoer 3 2 21 2 6" xfId="37233"/>
    <cellStyle name="Uitvoer 3 2 21 3" xfId="37234"/>
    <cellStyle name="Uitvoer 3 2 21 4" xfId="37235"/>
    <cellStyle name="Uitvoer 3 2 21 4 2" xfId="37236"/>
    <cellStyle name="Uitvoer 3 2 21 5" xfId="37237"/>
    <cellStyle name="Uitvoer 3 2 21 6" xfId="37238"/>
    <cellStyle name="Uitvoer 3 2 21 7" xfId="37239"/>
    <cellStyle name="Uitvoer 3 2 22" xfId="37240"/>
    <cellStyle name="Uitvoer 3 2 22 2" xfId="37241"/>
    <cellStyle name="Uitvoer 3 2 22 2 2" xfId="37242"/>
    <cellStyle name="Uitvoer 3 2 22 2 3" xfId="37243"/>
    <cellStyle name="Uitvoer 3 2 22 2 3 2" xfId="37244"/>
    <cellStyle name="Uitvoer 3 2 22 2 4" xfId="37245"/>
    <cellStyle name="Uitvoer 3 2 22 2 5" xfId="37246"/>
    <cellStyle name="Uitvoer 3 2 22 2 6" xfId="37247"/>
    <cellStyle name="Uitvoer 3 2 22 3" xfId="37248"/>
    <cellStyle name="Uitvoer 3 2 22 4" xfId="37249"/>
    <cellStyle name="Uitvoer 3 2 22 4 2" xfId="37250"/>
    <cellStyle name="Uitvoer 3 2 22 5" xfId="37251"/>
    <cellStyle name="Uitvoer 3 2 22 6" xfId="37252"/>
    <cellStyle name="Uitvoer 3 2 22 7" xfId="37253"/>
    <cellStyle name="Uitvoer 3 2 23" xfId="37254"/>
    <cellStyle name="Uitvoer 3 2 23 2" xfId="37255"/>
    <cellStyle name="Uitvoer 3 2 23 2 2" xfId="37256"/>
    <cellStyle name="Uitvoer 3 2 23 2 3" xfId="37257"/>
    <cellStyle name="Uitvoer 3 2 23 2 3 2" xfId="37258"/>
    <cellStyle name="Uitvoer 3 2 23 2 4" xfId="37259"/>
    <cellStyle name="Uitvoer 3 2 23 2 5" xfId="37260"/>
    <cellStyle name="Uitvoer 3 2 23 2 6" xfId="37261"/>
    <cellStyle name="Uitvoer 3 2 23 3" xfId="37262"/>
    <cellStyle name="Uitvoer 3 2 23 4" xfId="37263"/>
    <cellStyle name="Uitvoer 3 2 23 4 2" xfId="37264"/>
    <cellStyle name="Uitvoer 3 2 23 5" xfId="37265"/>
    <cellStyle name="Uitvoer 3 2 23 6" xfId="37266"/>
    <cellStyle name="Uitvoer 3 2 23 7" xfId="37267"/>
    <cellStyle name="Uitvoer 3 2 24" xfId="37268"/>
    <cellStyle name="Uitvoer 3 2 24 2" xfId="37269"/>
    <cellStyle name="Uitvoer 3 2 24 2 2" xfId="37270"/>
    <cellStyle name="Uitvoer 3 2 24 2 3" xfId="37271"/>
    <cellStyle name="Uitvoer 3 2 24 2 3 2" xfId="37272"/>
    <cellStyle name="Uitvoer 3 2 24 2 4" xfId="37273"/>
    <cellStyle name="Uitvoer 3 2 24 2 5" xfId="37274"/>
    <cellStyle name="Uitvoer 3 2 24 2 6" xfId="37275"/>
    <cellStyle name="Uitvoer 3 2 24 3" xfId="37276"/>
    <cellStyle name="Uitvoer 3 2 24 4" xfId="37277"/>
    <cellStyle name="Uitvoer 3 2 24 4 2" xfId="37278"/>
    <cellStyle name="Uitvoer 3 2 24 5" xfId="37279"/>
    <cellStyle name="Uitvoer 3 2 24 6" xfId="37280"/>
    <cellStyle name="Uitvoer 3 2 24 7" xfId="37281"/>
    <cellStyle name="Uitvoer 3 2 25" xfId="37282"/>
    <cellStyle name="Uitvoer 3 2 25 2" xfId="37283"/>
    <cellStyle name="Uitvoer 3 2 25 2 2" xfId="37284"/>
    <cellStyle name="Uitvoer 3 2 25 2 3" xfId="37285"/>
    <cellStyle name="Uitvoer 3 2 25 2 3 2" xfId="37286"/>
    <cellStyle name="Uitvoer 3 2 25 2 4" xfId="37287"/>
    <cellStyle name="Uitvoer 3 2 25 2 5" xfId="37288"/>
    <cellStyle name="Uitvoer 3 2 25 2 6" xfId="37289"/>
    <cellStyle name="Uitvoer 3 2 25 3" xfId="37290"/>
    <cellStyle name="Uitvoer 3 2 25 4" xfId="37291"/>
    <cellStyle name="Uitvoer 3 2 25 4 2" xfId="37292"/>
    <cellStyle name="Uitvoer 3 2 25 5" xfId="37293"/>
    <cellStyle name="Uitvoer 3 2 25 6" xfId="37294"/>
    <cellStyle name="Uitvoer 3 2 25 7" xfId="37295"/>
    <cellStyle name="Uitvoer 3 2 26" xfId="37296"/>
    <cellStyle name="Uitvoer 3 2 26 2" xfId="37297"/>
    <cellStyle name="Uitvoer 3 2 26 2 2" xfId="37298"/>
    <cellStyle name="Uitvoer 3 2 26 2 3" xfId="37299"/>
    <cellStyle name="Uitvoer 3 2 26 2 3 2" xfId="37300"/>
    <cellStyle name="Uitvoer 3 2 26 2 4" xfId="37301"/>
    <cellStyle name="Uitvoer 3 2 26 2 5" xfId="37302"/>
    <cellStyle name="Uitvoer 3 2 26 2 6" xfId="37303"/>
    <cellStyle name="Uitvoer 3 2 26 3" xfId="37304"/>
    <cellStyle name="Uitvoer 3 2 26 4" xfId="37305"/>
    <cellStyle name="Uitvoer 3 2 26 4 2" xfId="37306"/>
    <cellStyle name="Uitvoer 3 2 26 5" xfId="37307"/>
    <cellStyle name="Uitvoer 3 2 26 6" xfId="37308"/>
    <cellStyle name="Uitvoer 3 2 26 7" xfId="37309"/>
    <cellStyle name="Uitvoer 3 2 27" xfId="37310"/>
    <cellStyle name="Uitvoer 3 2 27 2" xfId="37311"/>
    <cellStyle name="Uitvoer 3 2 27 2 2" xfId="37312"/>
    <cellStyle name="Uitvoer 3 2 27 2 3" xfId="37313"/>
    <cellStyle name="Uitvoer 3 2 27 2 3 2" xfId="37314"/>
    <cellStyle name="Uitvoer 3 2 27 2 4" xfId="37315"/>
    <cellStyle name="Uitvoer 3 2 27 2 5" xfId="37316"/>
    <cellStyle name="Uitvoer 3 2 27 2 6" xfId="37317"/>
    <cellStyle name="Uitvoer 3 2 27 3" xfId="37318"/>
    <cellStyle name="Uitvoer 3 2 27 4" xfId="37319"/>
    <cellStyle name="Uitvoer 3 2 27 4 2" xfId="37320"/>
    <cellStyle name="Uitvoer 3 2 27 5" xfId="37321"/>
    <cellStyle name="Uitvoer 3 2 27 6" xfId="37322"/>
    <cellStyle name="Uitvoer 3 2 27 7" xfId="37323"/>
    <cellStyle name="Uitvoer 3 2 28" xfId="37324"/>
    <cellStyle name="Uitvoer 3 2 28 2" xfId="37325"/>
    <cellStyle name="Uitvoer 3 2 28 2 2" xfId="37326"/>
    <cellStyle name="Uitvoer 3 2 28 2 3" xfId="37327"/>
    <cellStyle name="Uitvoer 3 2 28 2 3 2" xfId="37328"/>
    <cellStyle name="Uitvoer 3 2 28 2 4" xfId="37329"/>
    <cellStyle name="Uitvoer 3 2 28 2 5" xfId="37330"/>
    <cellStyle name="Uitvoer 3 2 28 2 6" xfId="37331"/>
    <cellStyle name="Uitvoer 3 2 28 3" xfId="37332"/>
    <cellStyle name="Uitvoer 3 2 28 4" xfId="37333"/>
    <cellStyle name="Uitvoer 3 2 28 4 2" xfId="37334"/>
    <cellStyle name="Uitvoer 3 2 28 5" xfId="37335"/>
    <cellStyle name="Uitvoer 3 2 28 6" xfId="37336"/>
    <cellStyle name="Uitvoer 3 2 28 7" xfId="37337"/>
    <cellStyle name="Uitvoer 3 2 29" xfId="37338"/>
    <cellStyle name="Uitvoer 3 2 29 2" xfId="37339"/>
    <cellStyle name="Uitvoer 3 2 29 2 2" xfId="37340"/>
    <cellStyle name="Uitvoer 3 2 29 2 3" xfId="37341"/>
    <cellStyle name="Uitvoer 3 2 29 2 3 2" xfId="37342"/>
    <cellStyle name="Uitvoer 3 2 29 2 4" xfId="37343"/>
    <cellStyle name="Uitvoer 3 2 29 2 5" xfId="37344"/>
    <cellStyle name="Uitvoer 3 2 29 2 6" xfId="37345"/>
    <cellStyle name="Uitvoer 3 2 29 3" xfId="37346"/>
    <cellStyle name="Uitvoer 3 2 29 4" xfId="37347"/>
    <cellStyle name="Uitvoer 3 2 29 4 2" xfId="37348"/>
    <cellStyle name="Uitvoer 3 2 29 5" xfId="37349"/>
    <cellStyle name="Uitvoer 3 2 29 6" xfId="37350"/>
    <cellStyle name="Uitvoer 3 2 29 7" xfId="37351"/>
    <cellStyle name="Uitvoer 3 2 3" xfId="37352"/>
    <cellStyle name="Uitvoer 3 2 3 2" xfId="37353"/>
    <cellStyle name="Uitvoer 3 2 3 2 2" xfId="37354"/>
    <cellStyle name="Uitvoer 3 2 3 2 3" xfId="37355"/>
    <cellStyle name="Uitvoer 3 2 3 2 3 2" xfId="37356"/>
    <cellStyle name="Uitvoer 3 2 3 2 4" xfId="37357"/>
    <cellStyle name="Uitvoer 3 2 3 2 5" xfId="37358"/>
    <cellStyle name="Uitvoer 3 2 3 2 6" xfId="37359"/>
    <cellStyle name="Uitvoer 3 2 3 3" xfId="37360"/>
    <cellStyle name="Uitvoer 3 2 3 4" xfId="37361"/>
    <cellStyle name="Uitvoer 3 2 3 4 2" xfId="37362"/>
    <cellStyle name="Uitvoer 3 2 3 5" xfId="37363"/>
    <cellStyle name="Uitvoer 3 2 3 6" xfId="37364"/>
    <cellStyle name="Uitvoer 3 2 3 7" xfId="37365"/>
    <cellStyle name="Uitvoer 3 2 30" xfId="37366"/>
    <cellStyle name="Uitvoer 3 2 30 2" xfId="37367"/>
    <cellStyle name="Uitvoer 3 2 30 2 2" xfId="37368"/>
    <cellStyle name="Uitvoer 3 2 30 2 3" xfId="37369"/>
    <cellStyle name="Uitvoer 3 2 30 2 3 2" xfId="37370"/>
    <cellStyle name="Uitvoer 3 2 30 2 4" xfId="37371"/>
    <cellStyle name="Uitvoer 3 2 30 2 5" xfId="37372"/>
    <cellStyle name="Uitvoer 3 2 30 2 6" xfId="37373"/>
    <cellStyle name="Uitvoer 3 2 30 3" xfId="37374"/>
    <cellStyle name="Uitvoer 3 2 30 4" xfId="37375"/>
    <cellStyle name="Uitvoer 3 2 30 4 2" xfId="37376"/>
    <cellStyle name="Uitvoer 3 2 30 5" xfId="37377"/>
    <cellStyle name="Uitvoer 3 2 30 6" xfId="37378"/>
    <cellStyle name="Uitvoer 3 2 30 7" xfId="37379"/>
    <cellStyle name="Uitvoer 3 2 31" xfId="37380"/>
    <cellStyle name="Uitvoer 3 2 31 2" xfId="37381"/>
    <cellStyle name="Uitvoer 3 2 31 2 2" xfId="37382"/>
    <cellStyle name="Uitvoer 3 2 31 2 3" xfId="37383"/>
    <cellStyle name="Uitvoer 3 2 31 2 3 2" xfId="37384"/>
    <cellStyle name="Uitvoer 3 2 31 2 4" xfId="37385"/>
    <cellStyle name="Uitvoer 3 2 31 2 5" xfId="37386"/>
    <cellStyle name="Uitvoer 3 2 31 2 6" xfId="37387"/>
    <cellStyle name="Uitvoer 3 2 31 3" xfId="37388"/>
    <cellStyle name="Uitvoer 3 2 31 4" xfId="37389"/>
    <cellStyle name="Uitvoer 3 2 31 4 2" xfId="37390"/>
    <cellStyle name="Uitvoer 3 2 31 5" xfId="37391"/>
    <cellStyle name="Uitvoer 3 2 31 6" xfId="37392"/>
    <cellStyle name="Uitvoer 3 2 31 7" xfId="37393"/>
    <cellStyle name="Uitvoer 3 2 32" xfId="37394"/>
    <cellStyle name="Uitvoer 3 2 32 2" xfId="37395"/>
    <cellStyle name="Uitvoer 3 2 32 2 2" xfId="37396"/>
    <cellStyle name="Uitvoer 3 2 32 2 3" xfId="37397"/>
    <cellStyle name="Uitvoer 3 2 32 2 3 2" xfId="37398"/>
    <cellStyle name="Uitvoer 3 2 32 2 4" xfId="37399"/>
    <cellStyle name="Uitvoer 3 2 32 2 5" xfId="37400"/>
    <cellStyle name="Uitvoer 3 2 32 2 6" xfId="37401"/>
    <cellStyle name="Uitvoer 3 2 32 3" xfId="37402"/>
    <cellStyle name="Uitvoer 3 2 32 4" xfId="37403"/>
    <cellStyle name="Uitvoer 3 2 32 4 2" xfId="37404"/>
    <cellStyle name="Uitvoer 3 2 32 5" xfId="37405"/>
    <cellStyle name="Uitvoer 3 2 32 6" xfId="37406"/>
    <cellStyle name="Uitvoer 3 2 32 7" xfId="37407"/>
    <cellStyle name="Uitvoer 3 2 33" xfId="37408"/>
    <cellStyle name="Uitvoer 3 2 33 2" xfId="37409"/>
    <cellStyle name="Uitvoer 3 2 33 2 2" xfId="37410"/>
    <cellStyle name="Uitvoer 3 2 33 2 3" xfId="37411"/>
    <cellStyle name="Uitvoer 3 2 33 2 3 2" xfId="37412"/>
    <cellStyle name="Uitvoer 3 2 33 2 4" xfId="37413"/>
    <cellStyle name="Uitvoer 3 2 33 2 5" xfId="37414"/>
    <cellStyle name="Uitvoer 3 2 33 2 6" xfId="37415"/>
    <cellStyle name="Uitvoer 3 2 33 3" xfId="37416"/>
    <cellStyle name="Uitvoer 3 2 33 4" xfId="37417"/>
    <cellStyle name="Uitvoer 3 2 33 4 2" xfId="37418"/>
    <cellStyle name="Uitvoer 3 2 33 5" xfId="37419"/>
    <cellStyle name="Uitvoer 3 2 33 6" xfId="37420"/>
    <cellStyle name="Uitvoer 3 2 33 7" xfId="37421"/>
    <cellStyle name="Uitvoer 3 2 34" xfId="37422"/>
    <cellStyle name="Uitvoer 3 2 34 2" xfId="37423"/>
    <cellStyle name="Uitvoer 3 2 34 2 2" xfId="37424"/>
    <cellStyle name="Uitvoer 3 2 34 2 3" xfId="37425"/>
    <cellStyle name="Uitvoer 3 2 34 2 3 2" xfId="37426"/>
    <cellStyle name="Uitvoer 3 2 34 2 4" xfId="37427"/>
    <cellStyle name="Uitvoer 3 2 34 2 5" xfId="37428"/>
    <cellStyle name="Uitvoer 3 2 34 2 6" xfId="37429"/>
    <cellStyle name="Uitvoer 3 2 34 3" xfId="37430"/>
    <cellStyle name="Uitvoer 3 2 34 4" xfId="37431"/>
    <cellStyle name="Uitvoer 3 2 34 4 2" xfId="37432"/>
    <cellStyle name="Uitvoer 3 2 34 5" xfId="37433"/>
    <cellStyle name="Uitvoer 3 2 34 6" xfId="37434"/>
    <cellStyle name="Uitvoer 3 2 34 7" xfId="37435"/>
    <cellStyle name="Uitvoer 3 2 35" xfId="37436"/>
    <cellStyle name="Uitvoer 3 2 35 2" xfId="37437"/>
    <cellStyle name="Uitvoer 3 2 35 2 2" xfId="37438"/>
    <cellStyle name="Uitvoer 3 2 35 2 3" xfId="37439"/>
    <cellStyle name="Uitvoer 3 2 35 2 3 2" xfId="37440"/>
    <cellStyle name="Uitvoer 3 2 35 2 4" xfId="37441"/>
    <cellStyle name="Uitvoer 3 2 35 2 5" xfId="37442"/>
    <cellStyle name="Uitvoer 3 2 35 2 6" xfId="37443"/>
    <cellStyle name="Uitvoer 3 2 35 3" xfId="37444"/>
    <cellStyle name="Uitvoer 3 2 35 4" xfId="37445"/>
    <cellStyle name="Uitvoer 3 2 35 4 2" xfId="37446"/>
    <cellStyle name="Uitvoer 3 2 35 5" xfId="37447"/>
    <cellStyle name="Uitvoer 3 2 35 6" xfId="37448"/>
    <cellStyle name="Uitvoer 3 2 35 7" xfId="37449"/>
    <cellStyle name="Uitvoer 3 2 36" xfId="37450"/>
    <cellStyle name="Uitvoer 3 2 36 2" xfId="37451"/>
    <cellStyle name="Uitvoer 3 2 36 2 2" xfId="37452"/>
    <cellStyle name="Uitvoer 3 2 36 2 3" xfId="37453"/>
    <cellStyle name="Uitvoer 3 2 36 2 3 2" xfId="37454"/>
    <cellStyle name="Uitvoer 3 2 36 2 4" xfId="37455"/>
    <cellStyle name="Uitvoer 3 2 36 2 5" xfId="37456"/>
    <cellStyle name="Uitvoer 3 2 36 2 6" xfId="37457"/>
    <cellStyle name="Uitvoer 3 2 36 3" xfId="37458"/>
    <cellStyle name="Uitvoer 3 2 36 4" xfId="37459"/>
    <cellStyle name="Uitvoer 3 2 36 4 2" xfId="37460"/>
    <cellStyle name="Uitvoer 3 2 36 5" xfId="37461"/>
    <cellStyle name="Uitvoer 3 2 36 6" xfId="37462"/>
    <cellStyle name="Uitvoer 3 2 36 7" xfId="37463"/>
    <cellStyle name="Uitvoer 3 2 37" xfId="37464"/>
    <cellStyle name="Uitvoer 3 2 37 2" xfId="37465"/>
    <cellStyle name="Uitvoer 3 2 37 2 2" xfId="37466"/>
    <cellStyle name="Uitvoer 3 2 37 2 3" xfId="37467"/>
    <cellStyle name="Uitvoer 3 2 37 2 3 2" xfId="37468"/>
    <cellStyle name="Uitvoer 3 2 37 2 4" xfId="37469"/>
    <cellStyle name="Uitvoer 3 2 37 2 5" xfId="37470"/>
    <cellStyle name="Uitvoer 3 2 37 2 6" xfId="37471"/>
    <cellStyle name="Uitvoer 3 2 37 3" xfId="37472"/>
    <cellStyle name="Uitvoer 3 2 37 4" xfId="37473"/>
    <cellStyle name="Uitvoer 3 2 37 4 2" xfId="37474"/>
    <cellStyle name="Uitvoer 3 2 37 5" xfId="37475"/>
    <cellStyle name="Uitvoer 3 2 37 6" xfId="37476"/>
    <cellStyle name="Uitvoer 3 2 37 7" xfId="37477"/>
    <cellStyle name="Uitvoer 3 2 38" xfId="37478"/>
    <cellStyle name="Uitvoer 3 2 38 2" xfId="37479"/>
    <cellStyle name="Uitvoer 3 2 38 2 2" xfId="37480"/>
    <cellStyle name="Uitvoer 3 2 38 2 3" xfId="37481"/>
    <cellStyle name="Uitvoer 3 2 38 2 3 2" xfId="37482"/>
    <cellStyle name="Uitvoer 3 2 38 2 4" xfId="37483"/>
    <cellStyle name="Uitvoer 3 2 38 2 5" xfId="37484"/>
    <cellStyle name="Uitvoer 3 2 38 2 6" xfId="37485"/>
    <cellStyle name="Uitvoer 3 2 38 3" xfId="37486"/>
    <cellStyle name="Uitvoer 3 2 38 4" xfId="37487"/>
    <cellStyle name="Uitvoer 3 2 38 4 2" xfId="37488"/>
    <cellStyle name="Uitvoer 3 2 38 5" xfId="37489"/>
    <cellStyle name="Uitvoer 3 2 38 6" xfId="37490"/>
    <cellStyle name="Uitvoer 3 2 38 7" xfId="37491"/>
    <cellStyle name="Uitvoer 3 2 39" xfId="37492"/>
    <cellStyle name="Uitvoer 3 2 39 2" xfId="37493"/>
    <cellStyle name="Uitvoer 3 2 39 2 2" xfId="37494"/>
    <cellStyle name="Uitvoer 3 2 39 2 3" xfId="37495"/>
    <cellStyle name="Uitvoer 3 2 39 2 3 2" xfId="37496"/>
    <cellStyle name="Uitvoer 3 2 39 2 4" xfId="37497"/>
    <cellStyle name="Uitvoer 3 2 39 2 5" xfId="37498"/>
    <cellStyle name="Uitvoer 3 2 39 2 6" xfId="37499"/>
    <cellStyle name="Uitvoer 3 2 39 3" xfId="37500"/>
    <cellStyle name="Uitvoer 3 2 39 4" xfId="37501"/>
    <cellStyle name="Uitvoer 3 2 39 4 2" xfId="37502"/>
    <cellStyle name="Uitvoer 3 2 39 5" xfId="37503"/>
    <cellStyle name="Uitvoer 3 2 39 6" xfId="37504"/>
    <cellStyle name="Uitvoer 3 2 39 7" xfId="37505"/>
    <cellStyle name="Uitvoer 3 2 4" xfId="37506"/>
    <cellStyle name="Uitvoer 3 2 4 2" xfId="37507"/>
    <cellStyle name="Uitvoer 3 2 4 2 2" xfId="37508"/>
    <cellStyle name="Uitvoer 3 2 4 2 3" xfId="37509"/>
    <cellStyle name="Uitvoer 3 2 4 2 3 2" xfId="37510"/>
    <cellStyle name="Uitvoer 3 2 4 2 4" xfId="37511"/>
    <cellStyle name="Uitvoer 3 2 4 2 5" xfId="37512"/>
    <cellStyle name="Uitvoer 3 2 4 2 6" xfId="37513"/>
    <cellStyle name="Uitvoer 3 2 4 3" xfId="37514"/>
    <cellStyle name="Uitvoer 3 2 4 4" xfId="37515"/>
    <cellStyle name="Uitvoer 3 2 4 4 2" xfId="37516"/>
    <cellStyle name="Uitvoer 3 2 4 5" xfId="37517"/>
    <cellStyle name="Uitvoer 3 2 4 6" xfId="37518"/>
    <cellStyle name="Uitvoer 3 2 4 7" xfId="37519"/>
    <cellStyle name="Uitvoer 3 2 40" xfId="37520"/>
    <cellStyle name="Uitvoer 3 2 40 2" xfId="37521"/>
    <cellStyle name="Uitvoer 3 2 40 2 2" xfId="37522"/>
    <cellStyle name="Uitvoer 3 2 40 2 3" xfId="37523"/>
    <cellStyle name="Uitvoer 3 2 40 2 3 2" xfId="37524"/>
    <cellStyle name="Uitvoer 3 2 40 2 4" xfId="37525"/>
    <cellStyle name="Uitvoer 3 2 40 2 5" xfId="37526"/>
    <cellStyle name="Uitvoer 3 2 40 2 6" xfId="37527"/>
    <cellStyle name="Uitvoer 3 2 40 3" xfId="37528"/>
    <cellStyle name="Uitvoer 3 2 40 4" xfId="37529"/>
    <cellStyle name="Uitvoer 3 2 40 4 2" xfId="37530"/>
    <cellStyle name="Uitvoer 3 2 40 5" xfId="37531"/>
    <cellStyle name="Uitvoer 3 2 40 6" xfId="37532"/>
    <cellStyle name="Uitvoer 3 2 40 7" xfId="37533"/>
    <cellStyle name="Uitvoer 3 2 41" xfId="37534"/>
    <cellStyle name="Uitvoer 3 2 41 2" xfId="37535"/>
    <cellStyle name="Uitvoer 3 2 41 2 2" xfId="37536"/>
    <cellStyle name="Uitvoer 3 2 41 2 3" xfId="37537"/>
    <cellStyle name="Uitvoer 3 2 41 2 3 2" xfId="37538"/>
    <cellStyle name="Uitvoer 3 2 41 2 4" xfId="37539"/>
    <cellStyle name="Uitvoer 3 2 41 2 5" xfId="37540"/>
    <cellStyle name="Uitvoer 3 2 41 2 6" xfId="37541"/>
    <cellStyle name="Uitvoer 3 2 41 3" xfId="37542"/>
    <cellStyle name="Uitvoer 3 2 41 4" xfId="37543"/>
    <cellStyle name="Uitvoer 3 2 41 4 2" xfId="37544"/>
    <cellStyle name="Uitvoer 3 2 41 5" xfId="37545"/>
    <cellStyle name="Uitvoer 3 2 41 6" xfId="37546"/>
    <cellStyle name="Uitvoer 3 2 41 7" xfId="37547"/>
    <cellStyle name="Uitvoer 3 2 42" xfId="37548"/>
    <cellStyle name="Uitvoer 3 2 42 2" xfId="37549"/>
    <cellStyle name="Uitvoer 3 2 42 2 2" xfId="37550"/>
    <cellStyle name="Uitvoer 3 2 42 2 3" xfId="37551"/>
    <cellStyle name="Uitvoer 3 2 42 2 3 2" xfId="37552"/>
    <cellStyle name="Uitvoer 3 2 42 2 4" xfId="37553"/>
    <cellStyle name="Uitvoer 3 2 42 2 5" xfId="37554"/>
    <cellStyle name="Uitvoer 3 2 42 2 6" xfId="37555"/>
    <cellStyle name="Uitvoer 3 2 42 3" xfId="37556"/>
    <cellStyle name="Uitvoer 3 2 42 4" xfId="37557"/>
    <cellStyle name="Uitvoer 3 2 42 4 2" xfId="37558"/>
    <cellStyle name="Uitvoer 3 2 42 5" xfId="37559"/>
    <cellStyle name="Uitvoer 3 2 42 6" xfId="37560"/>
    <cellStyle name="Uitvoer 3 2 42 7" xfId="37561"/>
    <cellStyle name="Uitvoer 3 2 43" xfId="37562"/>
    <cellStyle name="Uitvoer 3 2 43 2" xfId="37563"/>
    <cellStyle name="Uitvoer 3 2 43 2 2" xfId="37564"/>
    <cellStyle name="Uitvoer 3 2 43 2 3" xfId="37565"/>
    <cellStyle name="Uitvoer 3 2 43 2 3 2" xfId="37566"/>
    <cellStyle name="Uitvoer 3 2 43 2 4" xfId="37567"/>
    <cellStyle name="Uitvoer 3 2 43 2 5" xfId="37568"/>
    <cellStyle name="Uitvoer 3 2 43 2 6" xfId="37569"/>
    <cellStyle name="Uitvoer 3 2 43 3" xfId="37570"/>
    <cellStyle name="Uitvoer 3 2 43 4" xfId="37571"/>
    <cellStyle name="Uitvoer 3 2 43 4 2" xfId="37572"/>
    <cellStyle name="Uitvoer 3 2 43 5" xfId="37573"/>
    <cellStyle name="Uitvoer 3 2 43 6" xfId="37574"/>
    <cellStyle name="Uitvoer 3 2 43 7" xfId="37575"/>
    <cellStyle name="Uitvoer 3 2 44" xfId="37576"/>
    <cellStyle name="Uitvoer 3 2 44 2" xfId="37577"/>
    <cellStyle name="Uitvoer 3 2 44 2 2" xfId="37578"/>
    <cellStyle name="Uitvoer 3 2 44 2 3" xfId="37579"/>
    <cellStyle name="Uitvoer 3 2 44 2 3 2" xfId="37580"/>
    <cellStyle name="Uitvoer 3 2 44 2 4" xfId="37581"/>
    <cellStyle name="Uitvoer 3 2 44 2 5" xfId="37582"/>
    <cellStyle name="Uitvoer 3 2 44 2 6" xfId="37583"/>
    <cellStyle name="Uitvoer 3 2 44 3" xfId="37584"/>
    <cellStyle name="Uitvoer 3 2 44 4" xfId="37585"/>
    <cellStyle name="Uitvoer 3 2 44 4 2" xfId="37586"/>
    <cellStyle name="Uitvoer 3 2 44 5" xfId="37587"/>
    <cellStyle name="Uitvoer 3 2 44 6" xfId="37588"/>
    <cellStyle name="Uitvoer 3 2 44 7" xfId="37589"/>
    <cellStyle name="Uitvoer 3 2 45" xfId="37590"/>
    <cellStyle name="Uitvoer 3 2 45 2" xfId="37591"/>
    <cellStyle name="Uitvoer 3 2 45 2 2" xfId="37592"/>
    <cellStyle name="Uitvoer 3 2 45 2 3" xfId="37593"/>
    <cellStyle name="Uitvoer 3 2 45 2 3 2" xfId="37594"/>
    <cellStyle name="Uitvoer 3 2 45 2 4" xfId="37595"/>
    <cellStyle name="Uitvoer 3 2 45 2 5" xfId="37596"/>
    <cellStyle name="Uitvoer 3 2 45 2 6" xfId="37597"/>
    <cellStyle name="Uitvoer 3 2 45 3" xfId="37598"/>
    <cellStyle name="Uitvoer 3 2 45 4" xfId="37599"/>
    <cellStyle name="Uitvoer 3 2 45 4 2" xfId="37600"/>
    <cellStyle name="Uitvoer 3 2 45 5" xfId="37601"/>
    <cellStyle name="Uitvoer 3 2 45 6" xfId="37602"/>
    <cellStyle name="Uitvoer 3 2 45 7" xfId="37603"/>
    <cellStyle name="Uitvoer 3 2 46" xfId="37604"/>
    <cellStyle name="Uitvoer 3 2 46 2" xfId="37605"/>
    <cellStyle name="Uitvoer 3 2 46 2 2" xfId="37606"/>
    <cellStyle name="Uitvoer 3 2 46 2 3" xfId="37607"/>
    <cellStyle name="Uitvoer 3 2 46 2 3 2" xfId="37608"/>
    <cellStyle name="Uitvoer 3 2 46 2 4" xfId="37609"/>
    <cellStyle name="Uitvoer 3 2 46 2 5" xfId="37610"/>
    <cellStyle name="Uitvoer 3 2 46 2 6" xfId="37611"/>
    <cellStyle name="Uitvoer 3 2 46 3" xfId="37612"/>
    <cellStyle name="Uitvoer 3 2 46 4" xfId="37613"/>
    <cellStyle name="Uitvoer 3 2 46 4 2" xfId="37614"/>
    <cellStyle name="Uitvoer 3 2 46 5" xfId="37615"/>
    <cellStyle name="Uitvoer 3 2 46 6" xfId="37616"/>
    <cellStyle name="Uitvoer 3 2 46 7" xfId="37617"/>
    <cellStyle name="Uitvoer 3 2 47" xfId="37618"/>
    <cellStyle name="Uitvoer 3 2 47 2" xfId="37619"/>
    <cellStyle name="Uitvoer 3 2 47 2 2" xfId="37620"/>
    <cellStyle name="Uitvoer 3 2 47 2 3" xfId="37621"/>
    <cellStyle name="Uitvoer 3 2 47 2 3 2" xfId="37622"/>
    <cellStyle name="Uitvoer 3 2 47 2 4" xfId="37623"/>
    <cellStyle name="Uitvoer 3 2 47 2 5" xfId="37624"/>
    <cellStyle name="Uitvoer 3 2 47 2 6" xfId="37625"/>
    <cellStyle name="Uitvoer 3 2 47 3" xfId="37626"/>
    <cellStyle name="Uitvoer 3 2 47 4" xfId="37627"/>
    <cellStyle name="Uitvoer 3 2 47 4 2" xfId="37628"/>
    <cellStyle name="Uitvoer 3 2 47 5" xfId="37629"/>
    <cellStyle name="Uitvoer 3 2 47 6" xfId="37630"/>
    <cellStyle name="Uitvoer 3 2 47 7" xfId="37631"/>
    <cellStyle name="Uitvoer 3 2 48" xfId="37632"/>
    <cellStyle name="Uitvoer 3 2 48 2" xfId="37633"/>
    <cellStyle name="Uitvoer 3 2 48 2 2" xfId="37634"/>
    <cellStyle name="Uitvoer 3 2 48 2 3" xfId="37635"/>
    <cellStyle name="Uitvoer 3 2 48 2 3 2" xfId="37636"/>
    <cellStyle name="Uitvoer 3 2 48 2 4" xfId="37637"/>
    <cellStyle name="Uitvoer 3 2 48 2 5" xfId="37638"/>
    <cellStyle name="Uitvoer 3 2 48 2 6" xfId="37639"/>
    <cellStyle name="Uitvoer 3 2 48 3" xfId="37640"/>
    <cellStyle name="Uitvoer 3 2 48 4" xfId="37641"/>
    <cellStyle name="Uitvoer 3 2 48 4 2" xfId="37642"/>
    <cellStyle name="Uitvoer 3 2 48 5" xfId="37643"/>
    <cellStyle name="Uitvoer 3 2 48 6" xfId="37644"/>
    <cellStyle name="Uitvoer 3 2 48 7" xfId="37645"/>
    <cellStyle name="Uitvoer 3 2 49" xfId="37646"/>
    <cellStyle name="Uitvoer 3 2 49 2" xfId="37647"/>
    <cellStyle name="Uitvoer 3 2 49 2 2" xfId="37648"/>
    <cellStyle name="Uitvoer 3 2 49 2 3" xfId="37649"/>
    <cellStyle name="Uitvoer 3 2 49 2 3 2" xfId="37650"/>
    <cellStyle name="Uitvoer 3 2 49 2 4" xfId="37651"/>
    <cellStyle name="Uitvoer 3 2 49 2 5" xfId="37652"/>
    <cellStyle name="Uitvoer 3 2 49 2 6" xfId="37653"/>
    <cellStyle name="Uitvoer 3 2 49 3" xfId="37654"/>
    <cellStyle name="Uitvoer 3 2 49 4" xfId="37655"/>
    <cellStyle name="Uitvoer 3 2 49 4 2" xfId="37656"/>
    <cellStyle name="Uitvoer 3 2 49 5" xfId="37657"/>
    <cellStyle name="Uitvoer 3 2 49 6" xfId="37658"/>
    <cellStyle name="Uitvoer 3 2 49 7" xfId="37659"/>
    <cellStyle name="Uitvoer 3 2 5" xfId="37660"/>
    <cellStyle name="Uitvoer 3 2 5 2" xfId="37661"/>
    <cellStyle name="Uitvoer 3 2 5 2 2" xfId="37662"/>
    <cellStyle name="Uitvoer 3 2 5 2 3" xfId="37663"/>
    <cellStyle name="Uitvoer 3 2 5 2 3 2" xfId="37664"/>
    <cellStyle name="Uitvoer 3 2 5 2 4" xfId="37665"/>
    <cellStyle name="Uitvoer 3 2 5 2 5" xfId="37666"/>
    <cellStyle name="Uitvoer 3 2 5 2 6" xfId="37667"/>
    <cellStyle name="Uitvoer 3 2 5 3" xfId="37668"/>
    <cellStyle name="Uitvoer 3 2 5 4" xfId="37669"/>
    <cellStyle name="Uitvoer 3 2 5 4 2" xfId="37670"/>
    <cellStyle name="Uitvoer 3 2 5 5" xfId="37671"/>
    <cellStyle name="Uitvoer 3 2 5 6" xfId="37672"/>
    <cellStyle name="Uitvoer 3 2 5 7" xfId="37673"/>
    <cellStyle name="Uitvoer 3 2 50" xfId="37674"/>
    <cellStyle name="Uitvoer 3 2 50 2" xfId="37675"/>
    <cellStyle name="Uitvoer 3 2 50 2 2" xfId="37676"/>
    <cellStyle name="Uitvoer 3 2 50 2 3" xfId="37677"/>
    <cellStyle name="Uitvoer 3 2 50 2 3 2" xfId="37678"/>
    <cellStyle name="Uitvoer 3 2 50 2 4" xfId="37679"/>
    <cellStyle name="Uitvoer 3 2 50 2 5" xfId="37680"/>
    <cellStyle name="Uitvoer 3 2 50 2 6" xfId="37681"/>
    <cellStyle name="Uitvoer 3 2 50 3" xfId="37682"/>
    <cellStyle name="Uitvoer 3 2 50 4" xfId="37683"/>
    <cellStyle name="Uitvoer 3 2 50 4 2" xfId="37684"/>
    <cellStyle name="Uitvoer 3 2 50 5" xfId="37685"/>
    <cellStyle name="Uitvoer 3 2 50 6" xfId="37686"/>
    <cellStyle name="Uitvoer 3 2 50 7" xfId="37687"/>
    <cellStyle name="Uitvoer 3 2 51" xfId="37688"/>
    <cellStyle name="Uitvoer 3 2 51 2" xfId="37689"/>
    <cellStyle name="Uitvoer 3 2 51 2 2" xfId="37690"/>
    <cellStyle name="Uitvoer 3 2 51 2 3" xfId="37691"/>
    <cellStyle name="Uitvoer 3 2 51 2 3 2" xfId="37692"/>
    <cellStyle name="Uitvoer 3 2 51 2 4" xfId="37693"/>
    <cellStyle name="Uitvoer 3 2 51 2 5" xfId="37694"/>
    <cellStyle name="Uitvoer 3 2 51 2 6" xfId="37695"/>
    <cellStyle name="Uitvoer 3 2 51 3" xfId="37696"/>
    <cellStyle name="Uitvoer 3 2 51 4" xfId="37697"/>
    <cellStyle name="Uitvoer 3 2 51 4 2" xfId="37698"/>
    <cellStyle name="Uitvoer 3 2 51 5" xfId="37699"/>
    <cellStyle name="Uitvoer 3 2 51 6" xfId="37700"/>
    <cellStyle name="Uitvoer 3 2 51 7" xfId="37701"/>
    <cellStyle name="Uitvoer 3 2 52" xfId="37702"/>
    <cellStyle name="Uitvoer 3 2 52 2" xfId="37703"/>
    <cellStyle name="Uitvoer 3 2 52 2 2" xfId="37704"/>
    <cellStyle name="Uitvoer 3 2 52 2 3" xfId="37705"/>
    <cellStyle name="Uitvoer 3 2 52 2 3 2" xfId="37706"/>
    <cellStyle name="Uitvoer 3 2 52 2 4" xfId="37707"/>
    <cellStyle name="Uitvoer 3 2 52 2 5" xfId="37708"/>
    <cellStyle name="Uitvoer 3 2 52 2 6" xfId="37709"/>
    <cellStyle name="Uitvoer 3 2 52 3" xfId="37710"/>
    <cellStyle name="Uitvoer 3 2 52 4" xfId="37711"/>
    <cellStyle name="Uitvoer 3 2 52 4 2" xfId="37712"/>
    <cellStyle name="Uitvoer 3 2 52 5" xfId="37713"/>
    <cellStyle name="Uitvoer 3 2 52 6" xfId="37714"/>
    <cellStyle name="Uitvoer 3 2 52 7" xfId="37715"/>
    <cellStyle name="Uitvoer 3 2 53" xfId="37716"/>
    <cellStyle name="Uitvoer 3 2 53 2" xfId="37717"/>
    <cellStyle name="Uitvoer 3 2 53 2 2" xfId="37718"/>
    <cellStyle name="Uitvoer 3 2 53 2 3" xfId="37719"/>
    <cellStyle name="Uitvoer 3 2 53 2 3 2" xfId="37720"/>
    <cellStyle name="Uitvoer 3 2 53 2 4" xfId="37721"/>
    <cellStyle name="Uitvoer 3 2 53 2 5" xfId="37722"/>
    <cellStyle name="Uitvoer 3 2 53 2 6" xfId="37723"/>
    <cellStyle name="Uitvoer 3 2 53 3" xfId="37724"/>
    <cellStyle name="Uitvoer 3 2 53 4" xfId="37725"/>
    <cellStyle name="Uitvoer 3 2 53 4 2" xfId="37726"/>
    <cellStyle name="Uitvoer 3 2 53 5" xfId="37727"/>
    <cellStyle name="Uitvoer 3 2 53 6" xfId="37728"/>
    <cellStyle name="Uitvoer 3 2 53 7" xfId="37729"/>
    <cellStyle name="Uitvoer 3 2 54" xfId="37730"/>
    <cellStyle name="Uitvoer 3 2 54 2" xfId="37731"/>
    <cellStyle name="Uitvoer 3 2 54 2 2" xfId="37732"/>
    <cellStyle name="Uitvoer 3 2 54 2 3" xfId="37733"/>
    <cellStyle name="Uitvoer 3 2 54 2 3 2" xfId="37734"/>
    <cellStyle name="Uitvoer 3 2 54 2 4" xfId="37735"/>
    <cellStyle name="Uitvoer 3 2 54 2 5" xfId="37736"/>
    <cellStyle name="Uitvoer 3 2 54 2 6" xfId="37737"/>
    <cellStyle name="Uitvoer 3 2 54 3" xfId="37738"/>
    <cellStyle name="Uitvoer 3 2 54 4" xfId="37739"/>
    <cellStyle name="Uitvoer 3 2 54 4 2" xfId="37740"/>
    <cellStyle name="Uitvoer 3 2 54 5" xfId="37741"/>
    <cellStyle name="Uitvoer 3 2 54 6" xfId="37742"/>
    <cellStyle name="Uitvoer 3 2 54 7" xfId="37743"/>
    <cellStyle name="Uitvoer 3 2 55" xfId="37744"/>
    <cellStyle name="Uitvoer 3 2 55 2" xfId="37745"/>
    <cellStyle name="Uitvoer 3 2 55 2 2" xfId="37746"/>
    <cellStyle name="Uitvoer 3 2 55 2 3" xfId="37747"/>
    <cellStyle name="Uitvoer 3 2 55 2 3 2" xfId="37748"/>
    <cellStyle name="Uitvoer 3 2 55 2 4" xfId="37749"/>
    <cellStyle name="Uitvoer 3 2 55 2 5" xfId="37750"/>
    <cellStyle name="Uitvoer 3 2 55 2 6" xfId="37751"/>
    <cellStyle name="Uitvoer 3 2 55 3" xfId="37752"/>
    <cellStyle name="Uitvoer 3 2 55 4" xfId="37753"/>
    <cellStyle name="Uitvoer 3 2 55 4 2" xfId="37754"/>
    <cellStyle name="Uitvoer 3 2 55 5" xfId="37755"/>
    <cellStyle name="Uitvoer 3 2 55 6" xfId="37756"/>
    <cellStyle name="Uitvoer 3 2 55 7" xfId="37757"/>
    <cellStyle name="Uitvoer 3 2 56" xfId="37758"/>
    <cellStyle name="Uitvoer 3 2 56 2" xfId="37759"/>
    <cellStyle name="Uitvoer 3 2 56 2 2" xfId="37760"/>
    <cellStyle name="Uitvoer 3 2 56 2 3" xfId="37761"/>
    <cellStyle name="Uitvoer 3 2 56 2 3 2" xfId="37762"/>
    <cellStyle name="Uitvoer 3 2 56 2 4" xfId="37763"/>
    <cellStyle name="Uitvoer 3 2 56 2 5" xfId="37764"/>
    <cellStyle name="Uitvoer 3 2 56 2 6" xfId="37765"/>
    <cellStyle name="Uitvoer 3 2 56 3" xfId="37766"/>
    <cellStyle name="Uitvoer 3 2 56 4" xfId="37767"/>
    <cellStyle name="Uitvoer 3 2 56 4 2" xfId="37768"/>
    <cellStyle name="Uitvoer 3 2 56 5" xfId="37769"/>
    <cellStyle name="Uitvoer 3 2 56 6" xfId="37770"/>
    <cellStyle name="Uitvoer 3 2 56 7" xfId="37771"/>
    <cellStyle name="Uitvoer 3 2 57" xfId="37772"/>
    <cellStyle name="Uitvoer 3 2 57 2" xfId="37773"/>
    <cellStyle name="Uitvoer 3 2 57 2 2" xfId="37774"/>
    <cellStyle name="Uitvoer 3 2 57 2 3" xfId="37775"/>
    <cellStyle name="Uitvoer 3 2 57 2 3 2" xfId="37776"/>
    <cellStyle name="Uitvoer 3 2 57 2 4" xfId="37777"/>
    <cellStyle name="Uitvoer 3 2 57 2 5" xfId="37778"/>
    <cellStyle name="Uitvoer 3 2 57 2 6" xfId="37779"/>
    <cellStyle name="Uitvoer 3 2 57 3" xfId="37780"/>
    <cellStyle name="Uitvoer 3 2 57 4" xfId="37781"/>
    <cellStyle name="Uitvoer 3 2 57 4 2" xfId="37782"/>
    <cellStyle name="Uitvoer 3 2 57 5" xfId="37783"/>
    <cellStyle name="Uitvoer 3 2 57 6" xfId="37784"/>
    <cellStyle name="Uitvoer 3 2 57 7" xfId="37785"/>
    <cellStyle name="Uitvoer 3 2 58" xfId="37786"/>
    <cellStyle name="Uitvoer 3 2 58 2" xfId="37787"/>
    <cellStyle name="Uitvoer 3 2 58 2 2" xfId="37788"/>
    <cellStyle name="Uitvoer 3 2 58 2 3" xfId="37789"/>
    <cellStyle name="Uitvoer 3 2 58 2 3 2" xfId="37790"/>
    <cellStyle name="Uitvoer 3 2 58 2 4" xfId="37791"/>
    <cellStyle name="Uitvoer 3 2 58 2 5" xfId="37792"/>
    <cellStyle name="Uitvoer 3 2 58 2 6" xfId="37793"/>
    <cellStyle name="Uitvoer 3 2 58 3" xfId="37794"/>
    <cellStyle name="Uitvoer 3 2 58 4" xfId="37795"/>
    <cellStyle name="Uitvoer 3 2 58 4 2" xfId="37796"/>
    <cellStyle name="Uitvoer 3 2 58 5" xfId="37797"/>
    <cellStyle name="Uitvoer 3 2 58 6" xfId="37798"/>
    <cellStyle name="Uitvoer 3 2 58 7" xfId="37799"/>
    <cellStyle name="Uitvoer 3 2 59" xfId="37800"/>
    <cellStyle name="Uitvoer 3 2 59 2" xfId="37801"/>
    <cellStyle name="Uitvoer 3 2 59 2 2" xfId="37802"/>
    <cellStyle name="Uitvoer 3 2 59 2 3" xfId="37803"/>
    <cellStyle name="Uitvoer 3 2 59 2 3 2" xfId="37804"/>
    <cellStyle name="Uitvoer 3 2 59 2 4" xfId="37805"/>
    <cellStyle name="Uitvoer 3 2 59 2 5" xfId="37806"/>
    <cellStyle name="Uitvoer 3 2 59 2 6" xfId="37807"/>
    <cellStyle name="Uitvoer 3 2 59 3" xfId="37808"/>
    <cellStyle name="Uitvoer 3 2 59 4" xfId="37809"/>
    <cellStyle name="Uitvoer 3 2 59 4 2" xfId="37810"/>
    <cellStyle name="Uitvoer 3 2 59 5" xfId="37811"/>
    <cellStyle name="Uitvoer 3 2 59 6" xfId="37812"/>
    <cellStyle name="Uitvoer 3 2 59 7" xfId="37813"/>
    <cellStyle name="Uitvoer 3 2 6" xfId="37814"/>
    <cellStyle name="Uitvoer 3 2 6 2" xfId="37815"/>
    <cellStyle name="Uitvoer 3 2 6 2 2" xfId="37816"/>
    <cellStyle name="Uitvoer 3 2 6 2 3" xfId="37817"/>
    <cellStyle name="Uitvoer 3 2 6 2 3 2" xfId="37818"/>
    <cellStyle name="Uitvoer 3 2 6 2 4" xfId="37819"/>
    <cellStyle name="Uitvoer 3 2 6 2 5" xfId="37820"/>
    <cellStyle name="Uitvoer 3 2 6 2 6" xfId="37821"/>
    <cellStyle name="Uitvoer 3 2 6 3" xfId="37822"/>
    <cellStyle name="Uitvoer 3 2 6 4" xfId="37823"/>
    <cellStyle name="Uitvoer 3 2 6 4 2" xfId="37824"/>
    <cellStyle name="Uitvoer 3 2 6 5" xfId="37825"/>
    <cellStyle name="Uitvoer 3 2 6 6" xfId="37826"/>
    <cellStyle name="Uitvoer 3 2 6 7" xfId="37827"/>
    <cellStyle name="Uitvoer 3 2 60" xfId="37828"/>
    <cellStyle name="Uitvoer 3 2 60 2" xfId="37829"/>
    <cellStyle name="Uitvoer 3 2 60 2 2" xfId="37830"/>
    <cellStyle name="Uitvoer 3 2 60 2 3" xfId="37831"/>
    <cellStyle name="Uitvoer 3 2 60 2 3 2" xfId="37832"/>
    <cellStyle name="Uitvoer 3 2 60 2 4" xfId="37833"/>
    <cellStyle name="Uitvoer 3 2 60 2 5" xfId="37834"/>
    <cellStyle name="Uitvoer 3 2 60 2 6" xfId="37835"/>
    <cellStyle name="Uitvoer 3 2 60 3" xfId="37836"/>
    <cellStyle name="Uitvoer 3 2 60 4" xfId="37837"/>
    <cellStyle name="Uitvoer 3 2 60 4 2" xfId="37838"/>
    <cellStyle name="Uitvoer 3 2 60 5" xfId="37839"/>
    <cellStyle name="Uitvoer 3 2 60 6" xfId="37840"/>
    <cellStyle name="Uitvoer 3 2 60 7" xfId="37841"/>
    <cellStyle name="Uitvoer 3 2 61" xfId="37842"/>
    <cellStyle name="Uitvoer 3 2 61 2" xfId="37843"/>
    <cellStyle name="Uitvoer 3 2 61 2 2" xfId="37844"/>
    <cellStyle name="Uitvoer 3 2 61 2 3" xfId="37845"/>
    <cellStyle name="Uitvoer 3 2 61 2 3 2" xfId="37846"/>
    <cellStyle name="Uitvoer 3 2 61 2 4" xfId="37847"/>
    <cellStyle name="Uitvoer 3 2 61 2 5" xfId="37848"/>
    <cellStyle name="Uitvoer 3 2 61 2 6" xfId="37849"/>
    <cellStyle name="Uitvoer 3 2 61 3" xfId="37850"/>
    <cellStyle name="Uitvoer 3 2 61 4" xfId="37851"/>
    <cellStyle name="Uitvoer 3 2 61 4 2" xfId="37852"/>
    <cellStyle name="Uitvoer 3 2 61 5" xfId="37853"/>
    <cellStyle name="Uitvoer 3 2 61 6" xfId="37854"/>
    <cellStyle name="Uitvoer 3 2 61 7" xfId="37855"/>
    <cellStyle name="Uitvoer 3 2 62" xfId="37856"/>
    <cellStyle name="Uitvoer 3 2 62 2" xfId="37857"/>
    <cellStyle name="Uitvoer 3 2 62 2 2" xfId="37858"/>
    <cellStyle name="Uitvoer 3 2 62 2 3" xfId="37859"/>
    <cellStyle name="Uitvoer 3 2 62 2 3 2" xfId="37860"/>
    <cellStyle name="Uitvoer 3 2 62 2 4" xfId="37861"/>
    <cellStyle name="Uitvoer 3 2 62 2 5" xfId="37862"/>
    <cellStyle name="Uitvoer 3 2 62 2 6" xfId="37863"/>
    <cellStyle name="Uitvoer 3 2 62 3" xfId="37864"/>
    <cellStyle name="Uitvoer 3 2 62 4" xfId="37865"/>
    <cellStyle name="Uitvoer 3 2 62 4 2" xfId="37866"/>
    <cellStyle name="Uitvoer 3 2 62 5" xfId="37867"/>
    <cellStyle name="Uitvoer 3 2 62 6" xfId="37868"/>
    <cellStyle name="Uitvoer 3 2 62 7" xfId="37869"/>
    <cellStyle name="Uitvoer 3 2 63" xfId="37870"/>
    <cellStyle name="Uitvoer 3 2 63 2" xfId="37871"/>
    <cellStyle name="Uitvoer 3 2 63 2 2" xfId="37872"/>
    <cellStyle name="Uitvoer 3 2 63 2 3" xfId="37873"/>
    <cellStyle name="Uitvoer 3 2 63 2 3 2" xfId="37874"/>
    <cellStyle name="Uitvoer 3 2 63 2 4" xfId="37875"/>
    <cellStyle name="Uitvoer 3 2 63 2 5" xfId="37876"/>
    <cellStyle name="Uitvoer 3 2 63 2 6" xfId="37877"/>
    <cellStyle name="Uitvoer 3 2 63 3" xfId="37878"/>
    <cellStyle name="Uitvoer 3 2 63 4" xfId="37879"/>
    <cellStyle name="Uitvoer 3 2 63 4 2" xfId="37880"/>
    <cellStyle name="Uitvoer 3 2 63 5" xfId="37881"/>
    <cellStyle name="Uitvoer 3 2 63 6" xfId="37882"/>
    <cellStyle name="Uitvoer 3 2 63 7" xfId="37883"/>
    <cellStyle name="Uitvoer 3 2 64" xfId="37884"/>
    <cellStyle name="Uitvoer 3 2 64 2" xfId="37885"/>
    <cellStyle name="Uitvoer 3 2 64 2 2" xfId="37886"/>
    <cellStyle name="Uitvoer 3 2 64 2 3" xfId="37887"/>
    <cellStyle name="Uitvoer 3 2 64 2 3 2" xfId="37888"/>
    <cellStyle name="Uitvoer 3 2 64 2 4" xfId="37889"/>
    <cellStyle name="Uitvoer 3 2 64 2 5" xfId="37890"/>
    <cellStyle name="Uitvoer 3 2 64 2 6" xfId="37891"/>
    <cellStyle name="Uitvoer 3 2 64 3" xfId="37892"/>
    <cellStyle name="Uitvoer 3 2 64 4" xfId="37893"/>
    <cellStyle name="Uitvoer 3 2 64 4 2" xfId="37894"/>
    <cellStyle name="Uitvoer 3 2 64 5" xfId="37895"/>
    <cellStyle name="Uitvoer 3 2 64 6" xfId="37896"/>
    <cellStyle name="Uitvoer 3 2 64 7" xfId="37897"/>
    <cellStyle name="Uitvoer 3 2 65" xfId="37898"/>
    <cellStyle name="Uitvoer 3 2 65 2" xfId="37899"/>
    <cellStyle name="Uitvoer 3 2 65 2 2" xfId="37900"/>
    <cellStyle name="Uitvoer 3 2 65 2 3" xfId="37901"/>
    <cellStyle name="Uitvoer 3 2 65 2 3 2" xfId="37902"/>
    <cellStyle name="Uitvoer 3 2 65 2 4" xfId="37903"/>
    <cellStyle name="Uitvoer 3 2 65 2 5" xfId="37904"/>
    <cellStyle name="Uitvoer 3 2 65 2 6" xfId="37905"/>
    <cellStyle name="Uitvoer 3 2 65 3" xfId="37906"/>
    <cellStyle name="Uitvoer 3 2 65 4" xfId="37907"/>
    <cellStyle name="Uitvoer 3 2 65 4 2" xfId="37908"/>
    <cellStyle name="Uitvoer 3 2 65 5" xfId="37909"/>
    <cellStyle name="Uitvoer 3 2 65 6" xfId="37910"/>
    <cellStyle name="Uitvoer 3 2 65 7" xfId="37911"/>
    <cellStyle name="Uitvoer 3 2 66" xfId="37912"/>
    <cellStyle name="Uitvoer 3 2 66 2" xfId="37913"/>
    <cellStyle name="Uitvoer 3 2 66 2 2" xfId="37914"/>
    <cellStyle name="Uitvoer 3 2 66 2 3" xfId="37915"/>
    <cellStyle name="Uitvoer 3 2 66 2 3 2" xfId="37916"/>
    <cellStyle name="Uitvoer 3 2 66 2 4" xfId="37917"/>
    <cellStyle name="Uitvoer 3 2 66 2 5" xfId="37918"/>
    <cellStyle name="Uitvoer 3 2 66 2 6" xfId="37919"/>
    <cellStyle name="Uitvoer 3 2 66 3" xfId="37920"/>
    <cellStyle name="Uitvoer 3 2 66 4" xfId="37921"/>
    <cellStyle name="Uitvoer 3 2 66 4 2" xfId="37922"/>
    <cellStyle name="Uitvoer 3 2 66 5" xfId="37923"/>
    <cellStyle name="Uitvoer 3 2 66 6" xfId="37924"/>
    <cellStyle name="Uitvoer 3 2 66 7" xfId="37925"/>
    <cellStyle name="Uitvoer 3 2 67" xfId="37926"/>
    <cellStyle name="Uitvoer 3 2 67 2" xfId="37927"/>
    <cellStyle name="Uitvoer 3 2 67 2 2" xfId="37928"/>
    <cellStyle name="Uitvoer 3 2 67 2 3" xfId="37929"/>
    <cellStyle name="Uitvoer 3 2 67 2 3 2" xfId="37930"/>
    <cellStyle name="Uitvoer 3 2 67 2 4" xfId="37931"/>
    <cellStyle name="Uitvoer 3 2 67 2 5" xfId="37932"/>
    <cellStyle name="Uitvoer 3 2 67 2 6" xfId="37933"/>
    <cellStyle name="Uitvoer 3 2 67 3" xfId="37934"/>
    <cellStyle name="Uitvoer 3 2 67 4" xfId="37935"/>
    <cellStyle name="Uitvoer 3 2 67 4 2" xfId="37936"/>
    <cellStyle name="Uitvoer 3 2 67 5" xfId="37937"/>
    <cellStyle name="Uitvoer 3 2 67 6" xfId="37938"/>
    <cellStyle name="Uitvoer 3 2 67 7" xfId="37939"/>
    <cellStyle name="Uitvoer 3 2 68" xfId="37940"/>
    <cellStyle name="Uitvoer 3 2 68 2" xfId="37941"/>
    <cellStyle name="Uitvoer 3 2 68 2 2" xfId="37942"/>
    <cellStyle name="Uitvoer 3 2 68 2 3" xfId="37943"/>
    <cellStyle name="Uitvoer 3 2 68 2 3 2" xfId="37944"/>
    <cellStyle name="Uitvoer 3 2 68 2 4" xfId="37945"/>
    <cellStyle name="Uitvoer 3 2 68 2 5" xfId="37946"/>
    <cellStyle name="Uitvoer 3 2 68 2 6" xfId="37947"/>
    <cellStyle name="Uitvoer 3 2 68 3" xfId="37948"/>
    <cellStyle name="Uitvoer 3 2 68 4" xfId="37949"/>
    <cellStyle name="Uitvoer 3 2 68 4 2" xfId="37950"/>
    <cellStyle name="Uitvoer 3 2 68 5" xfId="37951"/>
    <cellStyle name="Uitvoer 3 2 68 6" xfId="37952"/>
    <cellStyle name="Uitvoer 3 2 68 7" xfId="37953"/>
    <cellStyle name="Uitvoer 3 2 69" xfId="37954"/>
    <cellStyle name="Uitvoer 3 2 69 2" xfId="37955"/>
    <cellStyle name="Uitvoer 3 2 69 2 2" xfId="37956"/>
    <cellStyle name="Uitvoer 3 2 69 2 3" xfId="37957"/>
    <cellStyle name="Uitvoer 3 2 69 2 3 2" xfId="37958"/>
    <cellStyle name="Uitvoer 3 2 69 2 4" xfId="37959"/>
    <cellStyle name="Uitvoer 3 2 69 2 5" xfId="37960"/>
    <cellStyle name="Uitvoer 3 2 69 2 6" xfId="37961"/>
    <cellStyle name="Uitvoer 3 2 69 3" xfId="37962"/>
    <cellStyle name="Uitvoer 3 2 69 4" xfId="37963"/>
    <cellStyle name="Uitvoer 3 2 69 4 2" xfId="37964"/>
    <cellStyle name="Uitvoer 3 2 69 5" xfId="37965"/>
    <cellStyle name="Uitvoer 3 2 69 6" xfId="37966"/>
    <cellStyle name="Uitvoer 3 2 69 7" xfId="37967"/>
    <cellStyle name="Uitvoer 3 2 7" xfId="37968"/>
    <cellStyle name="Uitvoer 3 2 7 2" xfId="37969"/>
    <cellStyle name="Uitvoer 3 2 7 2 2" xfId="37970"/>
    <cellStyle name="Uitvoer 3 2 7 2 3" xfId="37971"/>
    <cellStyle name="Uitvoer 3 2 7 2 3 2" xfId="37972"/>
    <cellStyle name="Uitvoer 3 2 7 2 4" xfId="37973"/>
    <cellStyle name="Uitvoer 3 2 7 2 5" xfId="37974"/>
    <cellStyle name="Uitvoer 3 2 7 2 6" xfId="37975"/>
    <cellStyle name="Uitvoer 3 2 7 3" xfId="37976"/>
    <cellStyle name="Uitvoer 3 2 7 4" xfId="37977"/>
    <cellStyle name="Uitvoer 3 2 7 4 2" xfId="37978"/>
    <cellStyle name="Uitvoer 3 2 7 5" xfId="37979"/>
    <cellStyle name="Uitvoer 3 2 7 6" xfId="37980"/>
    <cellStyle name="Uitvoer 3 2 7 7" xfId="37981"/>
    <cellStyle name="Uitvoer 3 2 70" xfId="37982"/>
    <cellStyle name="Uitvoer 3 2 70 2" xfId="37983"/>
    <cellStyle name="Uitvoer 3 2 70 2 2" xfId="37984"/>
    <cellStyle name="Uitvoer 3 2 70 2 3" xfId="37985"/>
    <cellStyle name="Uitvoer 3 2 70 2 3 2" xfId="37986"/>
    <cellStyle name="Uitvoer 3 2 70 2 4" xfId="37987"/>
    <cellStyle name="Uitvoer 3 2 70 2 5" xfId="37988"/>
    <cellStyle name="Uitvoer 3 2 70 2 6" xfId="37989"/>
    <cellStyle name="Uitvoer 3 2 70 3" xfId="37990"/>
    <cellStyle name="Uitvoer 3 2 70 4" xfId="37991"/>
    <cellStyle name="Uitvoer 3 2 70 4 2" xfId="37992"/>
    <cellStyle name="Uitvoer 3 2 70 5" xfId="37993"/>
    <cellStyle name="Uitvoer 3 2 70 6" xfId="37994"/>
    <cellStyle name="Uitvoer 3 2 70 7" xfId="37995"/>
    <cellStyle name="Uitvoer 3 2 71" xfId="37996"/>
    <cellStyle name="Uitvoer 3 2 71 2" xfId="37997"/>
    <cellStyle name="Uitvoer 3 2 71 2 2" xfId="37998"/>
    <cellStyle name="Uitvoer 3 2 71 2 3" xfId="37999"/>
    <cellStyle name="Uitvoer 3 2 71 2 3 2" xfId="38000"/>
    <cellStyle name="Uitvoer 3 2 71 2 4" xfId="38001"/>
    <cellStyle name="Uitvoer 3 2 71 2 5" xfId="38002"/>
    <cellStyle name="Uitvoer 3 2 71 2 6" xfId="38003"/>
    <cellStyle name="Uitvoer 3 2 71 3" xfId="38004"/>
    <cellStyle name="Uitvoer 3 2 71 4" xfId="38005"/>
    <cellStyle name="Uitvoer 3 2 71 4 2" xfId="38006"/>
    <cellStyle name="Uitvoer 3 2 71 5" xfId="38007"/>
    <cellStyle name="Uitvoer 3 2 71 6" xfId="38008"/>
    <cellStyle name="Uitvoer 3 2 71 7" xfId="38009"/>
    <cellStyle name="Uitvoer 3 2 72" xfId="38010"/>
    <cellStyle name="Uitvoer 3 2 72 2" xfId="38011"/>
    <cellStyle name="Uitvoer 3 2 72 2 2" xfId="38012"/>
    <cellStyle name="Uitvoer 3 2 72 2 3" xfId="38013"/>
    <cellStyle name="Uitvoer 3 2 72 2 3 2" xfId="38014"/>
    <cellStyle name="Uitvoer 3 2 72 2 4" xfId="38015"/>
    <cellStyle name="Uitvoer 3 2 72 2 5" xfId="38016"/>
    <cellStyle name="Uitvoer 3 2 72 2 6" xfId="38017"/>
    <cellStyle name="Uitvoer 3 2 72 3" xfId="38018"/>
    <cellStyle name="Uitvoer 3 2 72 4" xfId="38019"/>
    <cellStyle name="Uitvoer 3 2 72 4 2" xfId="38020"/>
    <cellStyle name="Uitvoer 3 2 72 5" xfId="38021"/>
    <cellStyle name="Uitvoer 3 2 72 6" xfId="38022"/>
    <cellStyle name="Uitvoer 3 2 72 7" xfId="38023"/>
    <cellStyle name="Uitvoer 3 2 73" xfId="38024"/>
    <cellStyle name="Uitvoer 3 2 73 2" xfId="38025"/>
    <cellStyle name="Uitvoer 3 2 73 2 2" xfId="38026"/>
    <cellStyle name="Uitvoer 3 2 73 2 3" xfId="38027"/>
    <cellStyle name="Uitvoer 3 2 73 2 3 2" xfId="38028"/>
    <cellStyle name="Uitvoer 3 2 73 2 4" xfId="38029"/>
    <cellStyle name="Uitvoer 3 2 73 2 5" xfId="38030"/>
    <cellStyle name="Uitvoer 3 2 73 2 6" xfId="38031"/>
    <cellStyle name="Uitvoer 3 2 73 3" xfId="38032"/>
    <cellStyle name="Uitvoer 3 2 73 4" xfId="38033"/>
    <cellStyle name="Uitvoer 3 2 73 4 2" xfId="38034"/>
    <cellStyle name="Uitvoer 3 2 73 5" xfId="38035"/>
    <cellStyle name="Uitvoer 3 2 73 6" xfId="38036"/>
    <cellStyle name="Uitvoer 3 2 73 7" xfId="38037"/>
    <cellStyle name="Uitvoer 3 2 74" xfId="38038"/>
    <cellStyle name="Uitvoer 3 2 74 2" xfId="38039"/>
    <cellStyle name="Uitvoer 3 2 74 2 2" xfId="38040"/>
    <cellStyle name="Uitvoer 3 2 74 2 3" xfId="38041"/>
    <cellStyle name="Uitvoer 3 2 74 2 3 2" xfId="38042"/>
    <cellStyle name="Uitvoer 3 2 74 2 4" xfId="38043"/>
    <cellStyle name="Uitvoer 3 2 74 2 5" xfId="38044"/>
    <cellStyle name="Uitvoer 3 2 74 2 6" xfId="38045"/>
    <cellStyle name="Uitvoer 3 2 74 3" xfId="38046"/>
    <cellStyle name="Uitvoer 3 2 74 4" xfId="38047"/>
    <cellStyle name="Uitvoer 3 2 74 4 2" xfId="38048"/>
    <cellStyle name="Uitvoer 3 2 74 5" xfId="38049"/>
    <cellStyle name="Uitvoer 3 2 74 6" xfId="38050"/>
    <cellStyle name="Uitvoer 3 2 74 7" xfId="38051"/>
    <cellStyle name="Uitvoer 3 2 75" xfId="38052"/>
    <cellStyle name="Uitvoer 3 2 75 2" xfId="38053"/>
    <cellStyle name="Uitvoer 3 2 75 2 2" xfId="38054"/>
    <cellStyle name="Uitvoer 3 2 75 2 3" xfId="38055"/>
    <cellStyle name="Uitvoer 3 2 75 2 3 2" xfId="38056"/>
    <cellStyle name="Uitvoer 3 2 75 2 4" xfId="38057"/>
    <cellStyle name="Uitvoer 3 2 75 2 5" xfId="38058"/>
    <cellStyle name="Uitvoer 3 2 75 2 6" xfId="38059"/>
    <cellStyle name="Uitvoer 3 2 75 3" xfId="38060"/>
    <cellStyle name="Uitvoer 3 2 75 4" xfId="38061"/>
    <cellStyle name="Uitvoer 3 2 75 4 2" xfId="38062"/>
    <cellStyle name="Uitvoer 3 2 75 5" xfId="38063"/>
    <cellStyle name="Uitvoer 3 2 75 6" xfId="38064"/>
    <cellStyle name="Uitvoer 3 2 75 7" xfId="38065"/>
    <cellStyle name="Uitvoer 3 2 76" xfId="38066"/>
    <cellStyle name="Uitvoer 3 2 76 2" xfId="38067"/>
    <cellStyle name="Uitvoer 3 2 76 2 2" xfId="38068"/>
    <cellStyle name="Uitvoer 3 2 76 2 3" xfId="38069"/>
    <cellStyle name="Uitvoer 3 2 76 2 3 2" xfId="38070"/>
    <cellStyle name="Uitvoer 3 2 76 2 4" xfId="38071"/>
    <cellStyle name="Uitvoer 3 2 76 2 5" xfId="38072"/>
    <cellStyle name="Uitvoer 3 2 76 2 6" xfId="38073"/>
    <cellStyle name="Uitvoer 3 2 76 3" xfId="38074"/>
    <cellStyle name="Uitvoer 3 2 76 4" xfId="38075"/>
    <cellStyle name="Uitvoer 3 2 76 4 2" xfId="38076"/>
    <cellStyle name="Uitvoer 3 2 76 5" xfId="38077"/>
    <cellStyle name="Uitvoer 3 2 76 6" xfId="38078"/>
    <cellStyle name="Uitvoer 3 2 76 7" xfId="38079"/>
    <cellStyle name="Uitvoer 3 2 77" xfId="38080"/>
    <cellStyle name="Uitvoer 3 2 77 2" xfId="38081"/>
    <cellStyle name="Uitvoer 3 2 77 2 2" xfId="38082"/>
    <cellStyle name="Uitvoer 3 2 77 2 3" xfId="38083"/>
    <cellStyle name="Uitvoer 3 2 77 2 3 2" xfId="38084"/>
    <cellStyle name="Uitvoer 3 2 77 2 4" xfId="38085"/>
    <cellStyle name="Uitvoer 3 2 77 2 5" xfId="38086"/>
    <cellStyle name="Uitvoer 3 2 77 2 6" xfId="38087"/>
    <cellStyle name="Uitvoer 3 2 77 3" xfId="38088"/>
    <cellStyle name="Uitvoer 3 2 77 4" xfId="38089"/>
    <cellStyle name="Uitvoer 3 2 77 4 2" xfId="38090"/>
    <cellStyle name="Uitvoer 3 2 77 5" xfId="38091"/>
    <cellStyle name="Uitvoer 3 2 77 6" xfId="38092"/>
    <cellStyle name="Uitvoer 3 2 77 7" xfId="38093"/>
    <cellStyle name="Uitvoer 3 2 78" xfId="38094"/>
    <cellStyle name="Uitvoer 3 2 78 2" xfId="38095"/>
    <cellStyle name="Uitvoer 3 2 78 2 2" xfId="38096"/>
    <cellStyle name="Uitvoer 3 2 78 2 3" xfId="38097"/>
    <cellStyle name="Uitvoer 3 2 78 2 3 2" xfId="38098"/>
    <cellStyle name="Uitvoer 3 2 78 2 4" xfId="38099"/>
    <cellStyle name="Uitvoer 3 2 78 2 5" xfId="38100"/>
    <cellStyle name="Uitvoer 3 2 78 2 6" xfId="38101"/>
    <cellStyle name="Uitvoer 3 2 78 3" xfId="38102"/>
    <cellStyle name="Uitvoer 3 2 78 4" xfId="38103"/>
    <cellStyle name="Uitvoer 3 2 78 4 2" xfId="38104"/>
    <cellStyle name="Uitvoer 3 2 78 5" xfId="38105"/>
    <cellStyle name="Uitvoer 3 2 78 6" xfId="38106"/>
    <cellStyle name="Uitvoer 3 2 78 7" xfId="38107"/>
    <cellStyle name="Uitvoer 3 2 79" xfId="38108"/>
    <cellStyle name="Uitvoer 3 2 79 2" xfId="38109"/>
    <cellStyle name="Uitvoer 3 2 79 2 2" xfId="38110"/>
    <cellStyle name="Uitvoer 3 2 79 2 3" xfId="38111"/>
    <cellStyle name="Uitvoer 3 2 79 2 3 2" xfId="38112"/>
    <cellStyle name="Uitvoer 3 2 79 2 4" xfId="38113"/>
    <cellStyle name="Uitvoer 3 2 79 2 5" xfId="38114"/>
    <cellStyle name="Uitvoer 3 2 79 2 6" xfId="38115"/>
    <cellStyle name="Uitvoer 3 2 79 3" xfId="38116"/>
    <cellStyle name="Uitvoer 3 2 79 4" xfId="38117"/>
    <cellStyle name="Uitvoer 3 2 79 4 2" xfId="38118"/>
    <cellStyle name="Uitvoer 3 2 79 5" xfId="38119"/>
    <cellStyle name="Uitvoer 3 2 79 6" xfId="38120"/>
    <cellStyle name="Uitvoer 3 2 79 7" xfId="38121"/>
    <cellStyle name="Uitvoer 3 2 8" xfId="38122"/>
    <cellStyle name="Uitvoer 3 2 8 2" xfId="38123"/>
    <cellStyle name="Uitvoer 3 2 8 2 2" xfId="38124"/>
    <cellStyle name="Uitvoer 3 2 8 2 3" xfId="38125"/>
    <cellStyle name="Uitvoer 3 2 8 2 3 2" xfId="38126"/>
    <cellStyle name="Uitvoer 3 2 8 2 4" xfId="38127"/>
    <cellStyle name="Uitvoer 3 2 8 2 5" xfId="38128"/>
    <cellStyle name="Uitvoer 3 2 8 2 6" xfId="38129"/>
    <cellStyle name="Uitvoer 3 2 8 3" xfId="38130"/>
    <cellStyle name="Uitvoer 3 2 8 4" xfId="38131"/>
    <cellStyle name="Uitvoer 3 2 8 4 2" xfId="38132"/>
    <cellStyle name="Uitvoer 3 2 8 5" xfId="38133"/>
    <cellStyle name="Uitvoer 3 2 8 6" xfId="38134"/>
    <cellStyle name="Uitvoer 3 2 8 7" xfId="38135"/>
    <cellStyle name="Uitvoer 3 2 80" xfId="38136"/>
    <cellStyle name="Uitvoer 3 2 80 2" xfId="38137"/>
    <cellStyle name="Uitvoer 3 2 80 2 2" xfId="38138"/>
    <cellStyle name="Uitvoer 3 2 80 2 3" xfId="38139"/>
    <cellStyle name="Uitvoer 3 2 80 2 3 2" xfId="38140"/>
    <cellStyle name="Uitvoer 3 2 80 2 4" xfId="38141"/>
    <cellStyle name="Uitvoer 3 2 80 2 5" xfId="38142"/>
    <cellStyle name="Uitvoer 3 2 80 2 6" xfId="38143"/>
    <cellStyle name="Uitvoer 3 2 80 3" xfId="38144"/>
    <cellStyle name="Uitvoer 3 2 80 4" xfId="38145"/>
    <cellStyle name="Uitvoer 3 2 80 4 2" xfId="38146"/>
    <cellStyle name="Uitvoer 3 2 80 5" xfId="38147"/>
    <cellStyle name="Uitvoer 3 2 80 6" xfId="38148"/>
    <cellStyle name="Uitvoer 3 2 80 7" xfId="38149"/>
    <cellStyle name="Uitvoer 3 2 81" xfId="38150"/>
    <cellStyle name="Uitvoer 3 2 81 2" xfId="38151"/>
    <cellStyle name="Uitvoer 3 2 81 3" xfId="38152"/>
    <cellStyle name="Uitvoer 3 2 81 3 2" xfId="38153"/>
    <cellStyle name="Uitvoer 3 2 81 4" xfId="38154"/>
    <cellStyle name="Uitvoer 3 2 81 5" xfId="38155"/>
    <cellStyle name="Uitvoer 3 2 81 6" xfId="38156"/>
    <cellStyle name="Uitvoer 3 2 82" xfId="38157"/>
    <cellStyle name="Uitvoer 3 2 83" xfId="38158"/>
    <cellStyle name="Uitvoer 3 2 83 2" xfId="38159"/>
    <cellStyle name="Uitvoer 3 2 84" xfId="38160"/>
    <cellStyle name="Uitvoer 3 2 85" xfId="38161"/>
    <cellStyle name="Uitvoer 3 2 86" xfId="38162"/>
    <cellStyle name="Uitvoer 3 2 9" xfId="38163"/>
    <cellStyle name="Uitvoer 3 2 9 2" xfId="38164"/>
    <cellStyle name="Uitvoer 3 2 9 2 2" xfId="38165"/>
    <cellStyle name="Uitvoer 3 2 9 2 3" xfId="38166"/>
    <cellStyle name="Uitvoer 3 2 9 2 3 2" xfId="38167"/>
    <cellStyle name="Uitvoer 3 2 9 2 4" xfId="38168"/>
    <cellStyle name="Uitvoer 3 2 9 2 5" xfId="38169"/>
    <cellStyle name="Uitvoer 3 2 9 2 6" xfId="38170"/>
    <cellStyle name="Uitvoer 3 2 9 3" xfId="38171"/>
    <cellStyle name="Uitvoer 3 2 9 4" xfId="38172"/>
    <cellStyle name="Uitvoer 3 2 9 4 2" xfId="38173"/>
    <cellStyle name="Uitvoer 3 2 9 5" xfId="38174"/>
    <cellStyle name="Uitvoer 3 2 9 6" xfId="38175"/>
    <cellStyle name="Uitvoer 3 2 9 7" xfId="38176"/>
    <cellStyle name="Uitvoer 3 20" xfId="38177"/>
    <cellStyle name="Uitvoer 3 20 2" xfId="38178"/>
    <cellStyle name="Uitvoer 3 20 2 2" xfId="38179"/>
    <cellStyle name="Uitvoer 3 20 2 3" xfId="38180"/>
    <cellStyle name="Uitvoer 3 20 2 3 2" xfId="38181"/>
    <cellStyle name="Uitvoer 3 20 2 4" xfId="38182"/>
    <cellStyle name="Uitvoer 3 20 2 5" xfId="38183"/>
    <cellStyle name="Uitvoer 3 20 2 6" xfId="38184"/>
    <cellStyle name="Uitvoer 3 20 3" xfId="38185"/>
    <cellStyle name="Uitvoer 3 20 4" xfId="38186"/>
    <cellStyle name="Uitvoer 3 20 4 2" xfId="38187"/>
    <cellStyle name="Uitvoer 3 20 5" xfId="38188"/>
    <cellStyle name="Uitvoer 3 20 6" xfId="38189"/>
    <cellStyle name="Uitvoer 3 20 7" xfId="38190"/>
    <cellStyle name="Uitvoer 3 21" xfId="38191"/>
    <cellStyle name="Uitvoer 3 21 2" xfId="38192"/>
    <cellStyle name="Uitvoer 3 21 2 2" xfId="38193"/>
    <cellStyle name="Uitvoer 3 21 2 3" xfId="38194"/>
    <cellStyle name="Uitvoer 3 21 2 3 2" xfId="38195"/>
    <cellStyle name="Uitvoer 3 21 2 4" xfId="38196"/>
    <cellStyle name="Uitvoer 3 21 2 5" xfId="38197"/>
    <cellStyle name="Uitvoer 3 21 2 6" xfId="38198"/>
    <cellStyle name="Uitvoer 3 21 3" xfId="38199"/>
    <cellStyle name="Uitvoer 3 21 4" xfId="38200"/>
    <cellStyle name="Uitvoer 3 21 4 2" xfId="38201"/>
    <cellStyle name="Uitvoer 3 21 5" xfId="38202"/>
    <cellStyle name="Uitvoer 3 21 6" xfId="38203"/>
    <cellStyle name="Uitvoer 3 21 7" xfId="38204"/>
    <cellStyle name="Uitvoer 3 22" xfId="38205"/>
    <cellStyle name="Uitvoer 3 22 2" xfId="38206"/>
    <cellStyle name="Uitvoer 3 22 2 2" xfId="38207"/>
    <cellStyle name="Uitvoer 3 22 2 3" xfId="38208"/>
    <cellStyle name="Uitvoer 3 22 2 3 2" xfId="38209"/>
    <cellStyle name="Uitvoer 3 22 2 4" xfId="38210"/>
    <cellStyle name="Uitvoer 3 22 2 5" xfId="38211"/>
    <cellStyle name="Uitvoer 3 22 2 6" xfId="38212"/>
    <cellStyle name="Uitvoer 3 22 3" xfId="38213"/>
    <cellStyle name="Uitvoer 3 22 4" xfId="38214"/>
    <cellStyle name="Uitvoer 3 22 4 2" xfId="38215"/>
    <cellStyle name="Uitvoer 3 22 5" xfId="38216"/>
    <cellStyle name="Uitvoer 3 22 6" xfId="38217"/>
    <cellStyle name="Uitvoer 3 22 7" xfId="38218"/>
    <cellStyle name="Uitvoer 3 23" xfId="38219"/>
    <cellStyle name="Uitvoer 3 23 2" xfId="38220"/>
    <cellStyle name="Uitvoer 3 23 2 2" xfId="38221"/>
    <cellStyle name="Uitvoer 3 23 2 3" xfId="38222"/>
    <cellStyle name="Uitvoer 3 23 2 3 2" xfId="38223"/>
    <cellStyle name="Uitvoer 3 23 2 4" xfId="38224"/>
    <cellStyle name="Uitvoer 3 23 2 5" xfId="38225"/>
    <cellStyle name="Uitvoer 3 23 2 6" xfId="38226"/>
    <cellStyle name="Uitvoer 3 23 3" xfId="38227"/>
    <cellStyle name="Uitvoer 3 23 4" xfId="38228"/>
    <cellStyle name="Uitvoer 3 23 4 2" xfId="38229"/>
    <cellStyle name="Uitvoer 3 23 5" xfId="38230"/>
    <cellStyle name="Uitvoer 3 23 6" xfId="38231"/>
    <cellStyle name="Uitvoer 3 23 7" xfId="38232"/>
    <cellStyle name="Uitvoer 3 24" xfId="38233"/>
    <cellStyle name="Uitvoer 3 24 2" xfId="38234"/>
    <cellStyle name="Uitvoer 3 24 2 2" xfId="38235"/>
    <cellStyle name="Uitvoer 3 24 2 3" xfId="38236"/>
    <cellStyle name="Uitvoer 3 24 2 3 2" xfId="38237"/>
    <cellStyle name="Uitvoer 3 24 2 4" xfId="38238"/>
    <cellStyle name="Uitvoer 3 24 2 5" xfId="38239"/>
    <cellStyle name="Uitvoer 3 24 2 6" xfId="38240"/>
    <cellStyle name="Uitvoer 3 24 3" xfId="38241"/>
    <cellStyle name="Uitvoer 3 24 4" xfId="38242"/>
    <cellStyle name="Uitvoer 3 24 4 2" xfId="38243"/>
    <cellStyle name="Uitvoer 3 24 5" xfId="38244"/>
    <cellStyle name="Uitvoer 3 24 6" xfId="38245"/>
    <cellStyle name="Uitvoer 3 24 7" xfId="38246"/>
    <cellStyle name="Uitvoer 3 25" xfId="38247"/>
    <cellStyle name="Uitvoer 3 25 2" xfId="38248"/>
    <cellStyle name="Uitvoer 3 25 2 2" xfId="38249"/>
    <cellStyle name="Uitvoer 3 25 2 3" xfId="38250"/>
    <cellStyle name="Uitvoer 3 25 2 3 2" xfId="38251"/>
    <cellStyle name="Uitvoer 3 25 2 4" xfId="38252"/>
    <cellStyle name="Uitvoer 3 25 2 5" xfId="38253"/>
    <cellStyle name="Uitvoer 3 25 2 6" xfId="38254"/>
    <cellStyle name="Uitvoer 3 25 3" xfId="38255"/>
    <cellStyle name="Uitvoer 3 25 4" xfId="38256"/>
    <cellStyle name="Uitvoer 3 25 4 2" xfId="38257"/>
    <cellStyle name="Uitvoer 3 25 5" xfId="38258"/>
    <cellStyle name="Uitvoer 3 25 6" xfId="38259"/>
    <cellStyle name="Uitvoer 3 25 7" xfId="38260"/>
    <cellStyle name="Uitvoer 3 26" xfId="38261"/>
    <cellStyle name="Uitvoer 3 26 2" xfId="38262"/>
    <cellStyle name="Uitvoer 3 26 2 2" xfId="38263"/>
    <cellStyle name="Uitvoer 3 26 2 3" xfId="38264"/>
    <cellStyle name="Uitvoer 3 26 2 3 2" xfId="38265"/>
    <cellStyle name="Uitvoer 3 26 2 4" xfId="38266"/>
    <cellStyle name="Uitvoer 3 26 2 5" xfId="38267"/>
    <cellStyle name="Uitvoer 3 26 2 6" xfId="38268"/>
    <cellStyle name="Uitvoer 3 26 3" xfId="38269"/>
    <cellStyle name="Uitvoer 3 26 4" xfId="38270"/>
    <cellStyle name="Uitvoer 3 26 4 2" xfId="38271"/>
    <cellStyle name="Uitvoer 3 26 5" xfId="38272"/>
    <cellStyle name="Uitvoer 3 26 6" xfId="38273"/>
    <cellStyle name="Uitvoer 3 26 7" xfId="38274"/>
    <cellStyle name="Uitvoer 3 27" xfId="38275"/>
    <cellStyle name="Uitvoer 3 27 2" xfId="38276"/>
    <cellStyle name="Uitvoer 3 27 2 2" xfId="38277"/>
    <cellStyle name="Uitvoer 3 27 2 3" xfId="38278"/>
    <cellStyle name="Uitvoer 3 27 2 3 2" xfId="38279"/>
    <cellStyle name="Uitvoer 3 27 2 4" xfId="38280"/>
    <cellStyle name="Uitvoer 3 27 2 5" xfId="38281"/>
    <cellStyle name="Uitvoer 3 27 2 6" xfId="38282"/>
    <cellStyle name="Uitvoer 3 27 3" xfId="38283"/>
    <cellStyle name="Uitvoer 3 27 4" xfId="38284"/>
    <cellStyle name="Uitvoer 3 27 4 2" xfId="38285"/>
    <cellStyle name="Uitvoer 3 27 5" xfId="38286"/>
    <cellStyle name="Uitvoer 3 27 6" xfId="38287"/>
    <cellStyle name="Uitvoer 3 27 7" xfId="38288"/>
    <cellStyle name="Uitvoer 3 28" xfId="38289"/>
    <cellStyle name="Uitvoer 3 28 2" xfId="38290"/>
    <cellStyle name="Uitvoer 3 28 2 2" xfId="38291"/>
    <cellStyle name="Uitvoer 3 28 2 3" xfId="38292"/>
    <cellStyle name="Uitvoer 3 28 2 3 2" xfId="38293"/>
    <cellStyle name="Uitvoer 3 28 2 4" xfId="38294"/>
    <cellStyle name="Uitvoer 3 28 2 5" xfId="38295"/>
    <cellStyle name="Uitvoer 3 28 2 6" xfId="38296"/>
    <cellStyle name="Uitvoer 3 28 3" xfId="38297"/>
    <cellStyle name="Uitvoer 3 28 4" xfId="38298"/>
    <cellStyle name="Uitvoer 3 28 4 2" xfId="38299"/>
    <cellStyle name="Uitvoer 3 28 5" xfId="38300"/>
    <cellStyle name="Uitvoer 3 28 6" xfId="38301"/>
    <cellStyle name="Uitvoer 3 28 7" xfId="38302"/>
    <cellStyle name="Uitvoer 3 29" xfId="38303"/>
    <cellStyle name="Uitvoer 3 29 2" xfId="38304"/>
    <cellStyle name="Uitvoer 3 29 2 2" xfId="38305"/>
    <cellStyle name="Uitvoer 3 29 2 3" xfId="38306"/>
    <cellStyle name="Uitvoer 3 29 2 3 2" xfId="38307"/>
    <cellStyle name="Uitvoer 3 29 2 4" xfId="38308"/>
    <cellStyle name="Uitvoer 3 29 2 5" xfId="38309"/>
    <cellStyle name="Uitvoer 3 29 2 6" xfId="38310"/>
    <cellStyle name="Uitvoer 3 29 3" xfId="38311"/>
    <cellStyle name="Uitvoer 3 29 4" xfId="38312"/>
    <cellStyle name="Uitvoer 3 29 4 2" xfId="38313"/>
    <cellStyle name="Uitvoer 3 29 5" xfId="38314"/>
    <cellStyle name="Uitvoer 3 29 6" xfId="38315"/>
    <cellStyle name="Uitvoer 3 29 7" xfId="38316"/>
    <cellStyle name="Uitvoer 3 3" xfId="38317"/>
    <cellStyle name="Uitvoer 3 3 2" xfId="38318"/>
    <cellStyle name="Uitvoer 3 3 2 2" xfId="38319"/>
    <cellStyle name="Uitvoer 3 3 2 3" xfId="38320"/>
    <cellStyle name="Uitvoer 3 3 2 3 2" xfId="38321"/>
    <cellStyle name="Uitvoer 3 3 2 4" xfId="38322"/>
    <cellStyle name="Uitvoer 3 3 2 5" xfId="38323"/>
    <cellStyle name="Uitvoer 3 3 2 6" xfId="38324"/>
    <cellStyle name="Uitvoer 3 3 3" xfId="38325"/>
    <cellStyle name="Uitvoer 3 3 4" xfId="38326"/>
    <cellStyle name="Uitvoer 3 3 4 2" xfId="38327"/>
    <cellStyle name="Uitvoer 3 3 5" xfId="38328"/>
    <cellStyle name="Uitvoer 3 3 6" xfId="38329"/>
    <cellStyle name="Uitvoer 3 3 7" xfId="38330"/>
    <cellStyle name="Uitvoer 3 30" xfId="38331"/>
    <cellStyle name="Uitvoer 3 30 2" xfId="38332"/>
    <cellStyle name="Uitvoer 3 30 2 2" xfId="38333"/>
    <cellStyle name="Uitvoer 3 30 2 3" xfId="38334"/>
    <cellStyle name="Uitvoer 3 30 2 3 2" xfId="38335"/>
    <cellStyle name="Uitvoer 3 30 2 4" xfId="38336"/>
    <cellStyle name="Uitvoer 3 30 2 5" xfId="38337"/>
    <cellStyle name="Uitvoer 3 30 2 6" xfId="38338"/>
    <cellStyle name="Uitvoer 3 30 3" xfId="38339"/>
    <cellStyle name="Uitvoer 3 30 4" xfId="38340"/>
    <cellStyle name="Uitvoer 3 30 4 2" xfId="38341"/>
    <cellStyle name="Uitvoer 3 30 5" xfId="38342"/>
    <cellStyle name="Uitvoer 3 30 6" xfId="38343"/>
    <cellStyle name="Uitvoer 3 30 7" xfId="38344"/>
    <cellStyle name="Uitvoer 3 31" xfId="38345"/>
    <cellStyle name="Uitvoer 3 31 2" xfId="38346"/>
    <cellStyle name="Uitvoer 3 31 3" xfId="38347"/>
    <cellStyle name="Uitvoer 3 31 3 2" xfId="38348"/>
    <cellStyle name="Uitvoer 3 31 4" xfId="38349"/>
    <cellStyle name="Uitvoer 3 31 5" xfId="38350"/>
    <cellStyle name="Uitvoer 3 31 6" xfId="38351"/>
    <cellStyle name="Uitvoer 3 32" xfId="38352"/>
    <cellStyle name="Uitvoer 3 33" xfId="38353"/>
    <cellStyle name="Uitvoer 3 33 2" xfId="38354"/>
    <cellStyle name="Uitvoer 3 34" xfId="38355"/>
    <cellStyle name="Uitvoer 3 35" xfId="38356"/>
    <cellStyle name="Uitvoer 3 36" xfId="38357"/>
    <cellStyle name="Uitvoer 3 4" xfId="38358"/>
    <cellStyle name="Uitvoer 3 4 2" xfId="38359"/>
    <cellStyle name="Uitvoer 3 4 2 2" xfId="38360"/>
    <cellStyle name="Uitvoer 3 4 2 3" xfId="38361"/>
    <cellStyle name="Uitvoer 3 4 2 3 2" xfId="38362"/>
    <cellStyle name="Uitvoer 3 4 2 4" xfId="38363"/>
    <cellStyle name="Uitvoer 3 4 2 5" xfId="38364"/>
    <cellStyle name="Uitvoer 3 4 2 6" xfId="38365"/>
    <cellStyle name="Uitvoer 3 4 3" xfId="38366"/>
    <cellStyle name="Uitvoer 3 4 4" xfId="38367"/>
    <cellStyle name="Uitvoer 3 4 4 2" xfId="38368"/>
    <cellStyle name="Uitvoer 3 4 5" xfId="38369"/>
    <cellStyle name="Uitvoer 3 4 6" xfId="38370"/>
    <cellStyle name="Uitvoer 3 4 7" xfId="38371"/>
    <cellStyle name="Uitvoer 3 5" xfId="38372"/>
    <cellStyle name="Uitvoer 3 5 2" xfId="38373"/>
    <cellStyle name="Uitvoer 3 5 2 2" xfId="38374"/>
    <cellStyle name="Uitvoer 3 5 2 3" xfId="38375"/>
    <cellStyle name="Uitvoer 3 5 2 3 2" xfId="38376"/>
    <cellStyle name="Uitvoer 3 5 2 4" xfId="38377"/>
    <cellStyle name="Uitvoer 3 5 2 5" xfId="38378"/>
    <cellStyle name="Uitvoer 3 5 2 6" xfId="38379"/>
    <cellStyle name="Uitvoer 3 5 3" xfId="38380"/>
    <cellStyle name="Uitvoer 3 5 4" xfId="38381"/>
    <cellStyle name="Uitvoer 3 5 4 2" xfId="38382"/>
    <cellStyle name="Uitvoer 3 5 5" xfId="38383"/>
    <cellStyle name="Uitvoer 3 5 6" xfId="38384"/>
    <cellStyle name="Uitvoer 3 5 7" xfId="38385"/>
    <cellStyle name="Uitvoer 3 6" xfId="38386"/>
    <cellStyle name="Uitvoer 3 6 2" xfId="38387"/>
    <cellStyle name="Uitvoer 3 6 2 2" xfId="38388"/>
    <cellStyle name="Uitvoer 3 6 2 3" xfId="38389"/>
    <cellStyle name="Uitvoer 3 6 2 3 2" xfId="38390"/>
    <cellStyle name="Uitvoer 3 6 2 4" xfId="38391"/>
    <cellStyle name="Uitvoer 3 6 2 5" xfId="38392"/>
    <cellStyle name="Uitvoer 3 6 2 6" xfId="38393"/>
    <cellStyle name="Uitvoer 3 6 3" xfId="38394"/>
    <cellStyle name="Uitvoer 3 6 4" xfId="38395"/>
    <cellStyle name="Uitvoer 3 6 4 2" xfId="38396"/>
    <cellStyle name="Uitvoer 3 6 5" xfId="38397"/>
    <cellStyle name="Uitvoer 3 6 6" xfId="38398"/>
    <cellStyle name="Uitvoer 3 6 7" xfId="38399"/>
    <cellStyle name="Uitvoer 3 7" xfId="38400"/>
    <cellStyle name="Uitvoer 3 7 2" xfId="38401"/>
    <cellStyle name="Uitvoer 3 7 2 2" xfId="38402"/>
    <cellStyle name="Uitvoer 3 7 2 3" xfId="38403"/>
    <cellStyle name="Uitvoer 3 7 2 3 2" xfId="38404"/>
    <cellStyle name="Uitvoer 3 7 2 4" xfId="38405"/>
    <cellStyle name="Uitvoer 3 7 2 5" xfId="38406"/>
    <cellStyle name="Uitvoer 3 7 2 6" xfId="38407"/>
    <cellStyle name="Uitvoer 3 7 3" xfId="38408"/>
    <cellStyle name="Uitvoer 3 7 4" xfId="38409"/>
    <cellStyle name="Uitvoer 3 7 4 2" xfId="38410"/>
    <cellStyle name="Uitvoer 3 7 5" xfId="38411"/>
    <cellStyle name="Uitvoer 3 7 6" xfId="38412"/>
    <cellStyle name="Uitvoer 3 7 7" xfId="38413"/>
    <cellStyle name="Uitvoer 3 8" xfId="38414"/>
    <cellStyle name="Uitvoer 3 8 2" xfId="38415"/>
    <cellStyle name="Uitvoer 3 8 2 2" xfId="38416"/>
    <cellStyle name="Uitvoer 3 8 2 3" xfId="38417"/>
    <cellStyle name="Uitvoer 3 8 2 3 2" xfId="38418"/>
    <cellStyle name="Uitvoer 3 8 2 4" xfId="38419"/>
    <cellStyle name="Uitvoer 3 8 2 5" xfId="38420"/>
    <cellStyle name="Uitvoer 3 8 2 6" xfId="38421"/>
    <cellStyle name="Uitvoer 3 8 3" xfId="38422"/>
    <cellStyle name="Uitvoer 3 8 4" xfId="38423"/>
    <cellStyle name="Uitvoer 3 8 4 2" xfId="38424"/>
    <cellStyle name="Uitvoer 3 8 5" xfId="38425"/>
    <cellStyle name="Uitvoer 3 8 6" xfId="38426"/>
    <cellStyle name="Uitvoer 3 8 7" xfId="38427"/>
    <cellStyle name="Uitvoer 3 9" xfId="38428"/>
    <cellStyle name="Uitvoer 3 9 2" xfId="38429"/>
    <cellStyle name="Uitvoer 3 9 2 2" xfId="38430"/>
    <cellStyle name="Uitvoer 3 9 2 3" xfId="38431"/>
    <cellStyle name="Uitvoer 3 9 2 3 2" xfId="38432"/>
    <cellStyle name="Uitvoer 3 9 2 4" xfId="38433"/>
    <cellStyle name="Uitvoer 3 9 2 5" xfId="38434"/>
    <cellStyle name="Uitvoer 3 9 2 6" xfId="38435"/>
    <cellStyle name="Uitvoer 3 9 3" xfId="38436"/>
    <cellStyle name="Uitvoer 3 9 4" xfId="38437"/>
    <cellStyle name="Uitvoer 3 9 4 2" xfId="38438"/>
    <cellStyle name="Uitvoer 3 9 5" xfId="38439"/>
    <cellStyle name="Uitvoer 3 9 6" xfId="38440"/>
    <cellStyle name="Uitvoer 3 9 7" xfId="38441"/>
    <cellStyle name="Valuta 10" xfId="38442"/>
    <cellStyle name="Valuta 11" xfId="38443"/>
    <cellStyle name="Valuta 12" xfId="38444"/>
    <cellStyle name="Valuta 2" xfId="38445"/>
    <cellStyle name="Valuta 2 2" xfId="38446"/>
    <cellStyle name="Valuta 2 2 2" xfId="38447"/>
    <cellStyle name="Valuta 2 2 3" xfId="38448"/>
    <cellStyle name="Valuta 2 2 4" xfId="38449"/>
    <cellStyle name="Valuta 2 3" xfId="38450"/>
    <cellStyle name="Valuta 3" xfId="38451"/>
    <cellStyle name="Valuta 3 2" xfId="38452"/>
    <cellStyle name="Valuta 3 3" xfId="38453"/>
    <cellStyle name="Valuta 4" xfId="38454"/>
    <cellStyle name="Valuta 4 2" xfId="38455"/>
    <cellStyle name="Valuta 4 3" xfId="38456"/>
    <cellStyle name="Valuta 4 3 10" xfId="38457"/>
    <cellStyle name="Valuta 4 3 10 2" xfId="38458"/>
    <cellStyle name="Valuta 4 3 10 2 2" xfId="38459"/>
    <cellStyle name="Valuta 4 3 10 3" xfId="38460"/>
    <cellStyle name="Valuta 4 3 11" xfId="38461"/>
    <cellStyle name="Valuta 4 3 11 2" xfId="38462"/>
    <cellStyle name="Valuta 4 3 11 2 2" xfId="38463"/>
    <cellStyle name="Valuta 4 3 11 3" xfId="38464"/>
    <cellStyle name="Valuta 4 3 12" xfId="38465"/>
    <cellStyle name="Valuta 4 3 12 2" xfId="38466"/>
    <cellStyle name="Valuta 4 3 13" xfId="38467"/>
    <cellStyle name="Valuta 4 3 2" xfId="38468"/>
    <cellStyle name="Valuta 4 3 2 10" xfId="38469"/>
    <cellStyle name="Valuta 4 3 2 10 2" xfId="38470"/>
    <cellStyle name="Valuta 4 3 2 11" xfId="38471"/>
    <cellStyle name="Valuta 4 3 2 2" xfId="38472"/>
    <cellStyle name="Valuta 4 3 2 2 2" xfId="38473"/>
    <cellStyle name="Valuta 4 3 2 2 2 2" xfId="38474"/>
    <cellStyle name="Valuta 4 3 2 2 2 2 2" xfId="38475"/>
    <cellStyle name="Valuta 4 3 2 2 2 2 2 2" xfId="38476"/>
    <cellStyle name="Valuta 4 3 2 2 2 2 2 2 2" xfId="38477"/>
    <cellStyle name="Valuta 4 3 2 2 2 2 2 2 2 2" xfId="38478"/>
    <cellStyle name="Valuta 4 3 2 2 2 2 2 2 2 2 2" xfId="38479"/>
    <cellStyle name="Valuta 4 3 2 2 2 2 2 2 2 3" xfId="38480"/>
    <cellStyle name="Valuta 4 3 2 2 2 2 2 2 3" xfId="38481"/>
    <cellStyle name="Valuta 4 3 2 2 2 2 2 2 3 2" xfId="38482"/>
    <cellStyle name="Valuta 4 3 2 2 2 2 2 2 4" xfId="38483"/>
    <cellStyle name="Valuta 4 3 2 2 2 2 2 3" xfId="38484"/>
    <cellStyle name="Valuta 4 3 2 2 2 2 2 3 2" xfId="38485"/>
    <cellStyle name="Valuta 4 3 2 2 2 2 2 3 2 2" xfId="38486"/>
    <cellStyle name="Valuta 4 3 2 2 2 2 2 3 3" xfId="38487"/>
    <cellStyle name="Valuta 4 3 2 2 2 2 2 4" xfId="38488"/>
    <cellStyle name="Valuta 4 3 2 2 2 2 2 4 2" xfId="38489"/>
    <cellStyle name="Valuta 4 3 2 2 2 2 2 4 2 2" xfId="38490"/>
    <cellStyle name="Valuta 4 3 2 2 2 2 2 4 3" xfId="38491"/>
    <cellStyle name="Valuta 4 3 2 2 2 2 2 5" xfId="38492"/>
    <cellStyle name="Valuta 4 3 2 2 2 2 2 5 2" xfId="38493"/>
    <cellStyle name="Valuta 4 3 2 2 2 2 2 6" xfId="38494"/>
    <cellStyle name="Valuta 4 3 2 2 2 2 3" xfId="38495"/>
    <cellStyle name="Valuta 4 3 2 2 2 2 3 2" xfId="38496"/>
    <cellStyle name="Valuta 4 3 2 2 2 2 3 2 2" xfId="38497"/>
    <cellStyle name="Valuta 4 3 2 2 2 2 3 2 2 2" xfId="38498"/>
    <cellStyle name="Valuta 4 3 2 2 2 2 3 2 3" xfId="38499"/>
    <cellStyle name="Valuta 4 3 2 2 2 2 3 3" xfId="38500"/>
    <cellStyle name="Valuta 4 3 2 2 2 2 3 3 2" xfId="38501"/>
    <cellStyle name="Valuta 4 3 2 2 2 2 3 4" xfId="38502"/>
    <cellStyle name="Valuta 4 3 2 2 2 2 4" xfId="38503"/>
    <cellStyle name="Valuta 4 3 2 2 2 2 4 2" xfId="38504"/>
    <cellStyle name="Valuta 4 3 2 2 2 2 4 2 2" xfId="38505"/>
    <cellStyle name="Valuta 4 3 2 2 2 2 4 3" xfId="38506"/>
    <cellStyle name="Valuta 4 3 2 2 2 2 5" xfId="38507"/>
    <cellStyle name="Valuta 4 3 2 2 2 2 5 2" xfId="38508"/>
    <cellStyle name="Valuta 4 3 2 2 2 2 5 2 2" xfId="38509"/>
    <cellStyle name="Valuta 4 3 2 2 2 2 5 3" xfId="38510"/>
    <cellStyle name="Valuta 4 3 2 2 2 2 6" xfId="38511"/>
    <cellStyle name="Valuta 4 3 2 2 2 2 6 2" xfId="38512"/>
    <cellStyle name="Valuta 4 3 2 2 2 2 7" xfId="38513"/>
    <cellStyle name="Valuta 4 3 2 2 2 3" xfId="38514"/>
    <cellStyle name="Valuta 4 3 2 2 2 3 2" xfId="38515"/>
    <cellStyle name="Valuta 4 3 2 2 2 3 2 2" xfId="38516"/>
    <cellStyle name="Valuta 4 3 2 2 2 3 2 2 2" xfId="38517"/>
    <cellStyle name="Valuta 4 3 2 2 2 3 2 2 2 2" xfId="38518"/>
    <cellStyle name="Valuta 4 3 2 2 2 3 2 2 3" xfId="38519"/>
    <cellStyle name="Valuta 4 3 2 2 2 3 2 3" xfId="38520"/>
    <cellStyle name="Valuta 4 3 2 2 2 3 2 3 2" xfId="38521"/>
    <cellStyle name="Valuta 4 3 2 2 2 3 2 4" xfId="38522"/>
    <cellStyle name="Valuta 4 3 2 2 2 3 3" xfId="38523"/>
    <cellStyle name="Valuta 4 3 2 2 2 3 3 2" xfId="38524"/>
    <cellStyle name="Valuta 4 3 2 2 2 3 3 2 2" xfId="38525"/>
    <cellStyle name="Valuta 4 3 2 2 2 3 3 3" xfId="38526"/>
    <cellStyle name="Valuta 4 3 2 2 2 3 4" xfId="38527"/>
    <cellStyle name="Valuta 4 3 2 2 2 3 4 2" xfId="38528"/>
    <cellStyle name="Valuta 4 3 2 2 2 3 4 2 2" xfId="38529"/>
    <cellStyle name="Valuta 4 3 2 2 2 3 4 3" xfId="38530"/>
    <cellStyle name="Valuta 4 3 2 2 2 3 5" xfId="38531"/>
    <cellStyle name="Valuta 4 3 2 2 2 3 5 2" xfId="38532"/>
    <cellStyle name="Valuta 4 3 2 2 2 3 6" xfId="38533"/>
    <cellStyle name="Valuta 4 3 2 2 2 4" xfId="38534"/>
    <cellStyle name="Valuta 4 3 2 2 2 4 2" xfId="38535"/>
    <cellStyle name="Valuta 4 3 2 2 2 4 2 2" xfId="38536"/>
    <cellStyle name="Valuta 4 3 2 2 2 4 2 2 2" xfId="38537"/>
    <cellStyle name="Valuta 4 3 2 2 2 4 2 3" xfId="38538"/>
    <cellStyle name="Valuta 4 3 2 2 2 4 3" xfId="38539"/>
    <cellStyle name="Valuta 4 3 2 2 2 4 3 2" xfId="38540"/>
    <cellStyle name="Valuta 4 3 2 2 2 4 4" xfId="38541"/>
    <cellStyle name="Valuta 4 3 2 2 2 5" xfId="38542"/>
    <cellStyle name="Valuta 4 3 2 2 2 5 2" xfId="38543"/>
    <cellStyle name="Valuta 4 3 2 2 2 5 2 2" xfId="38544"/>
    <cellStyle name="Valuta 4 3 2 2 2 5 3" xfId="38545"/>
    <cellStyle name="Valuta 4 3 2 2 2 6" xfId="38546"/>
    <cellStyle name="Valuta 4 3 2 2 2 6 2" xfId="38547"/>
    <cellStyle name="Valuta 4 3 2 2 2 6 2 2" xfId="38548"/>
    <cellStyle name="Valuta 4 3 2 2 2 6 3" xfId="38549"/>
    <cellStyle name="Valuta 4 3 2 2 2 7" xfId="38550"/>
    <cellStyle name="Valuta 4 3 2 2 2 7 2" xfId="38551"/>
    <cellStyle name="Valuta 4 3 2 2 2 8" xfId="38552"/>
    <cellStyle name="Valuta 4 3 2 2 3" xfId="38553"/>
    <cellStyle name="Valuta 4 3 2 2 3 2" xfId="38554"/>
    <cellStyle name="Valuta 4 3 2 2 3 2 2" xfId="38555"/>
    <cellStyle name="Valuta 4 3 2 2 3 2 2 2" xfId="38556"/>
    <cellStyle name="Valuta 4 3 2 2 3 2 2 2 2" xfId="38557"/>
    <cellStyle name="Valuta 4 3 2 2 3 2 2 2 2 2" xfId="38558"/>
    <cellStyle name="Valuta 4 3 2 2 3 2 2 2 3" xfId="38559"/>
    <cellStyle name="Valuta 4 3 2 2 3 2 2 3" xfId="38560"/>
    <cellStyle name="Valuta 4 3 2 2 3 2 2 3 2" xfId="38561"/>
    <cellStyle name="Valuta 4 3 2 2 3 2 2 4" xfId="38562"/>
    <cellStyle name="Valuta 4 3 2 2 3 2 3" xfId="38563"/>
    <cellStyle name="Valuta 4 3 2 2 3 2 3 2" xfId="38564"/>
    <cellStyle name="Valuta 4 3 2 2 3 2 3 2 2" xfId="38565"/>
    <cellStyle name="Valuta 4 3 2 2 3 2 3 3" xfId="38566"/>
    <cellStyle name="Valuta 4 3 2 2 3 2 4" xfId="38567"/>
    <cellStyle name="Valuta 4 3 2 2 3 2 4 2" xfId="38568"/>
    <cellStyle name="Valuta 4 3 2 2 3 2 4 2 2" xfId="38569"/>
    <cellStyle name="Valuta 4 3 2 2 3 2 4 3" xfId="38570"/>
    <cellStyle name="Valuta 4 3 2 2 3 2 5" xfId="38571"/>
    <cellStyle name="Valuta 4 3 2 2 3 2 5 2" xfId="38572"/>
    <cellStyle name="Valuta 4 3 2 2 3 2 6" xfId="38573"/>
    <cellStyle name="Valuta 4 3 2 2 3 3" xfId="38574"/>
    <cellStyle name="Valuta 4 3 2 2 3 3 2" xfId="38575"/>
    <cellStyle name="Valuta 4 3 2 2 3 3 2 2" xfId="38576"/>
    <cellStyle name="Valuta 4 3 2 2 3 3 2 2 2" xfId="38577"/>
    <cellStyle name="Valuta 4 3 2 2 3 3 2 3" xfId="38578"/>
    <cellStyle name="Valuta 4 3 2 2 3 3 3" xfId="38579"/>
    <cellStyle name="Valuta 4 3 2 2 3 3 3 2" xfId="38580"/>
    <cellStyle name="Valuta 4 3 2 2 3 3 4" xfId="38581"/>
    <cellStyle name="Valuta 4 3 2 2 3 4" xfId="38582"/>
    <cellStyle name="Valuta 4 3 2 2 3 4 2" xfId="38583"/>
    <cellStyle name="Valuta 4 3 2 2 3 4 2 2" xfId="38584"/>
    <cellStyle name="Valuta 4 3 2 2 3 4 3" xfId="38585"/>
    <cellStyle name="Valuta 4 3 2 2 3 5" xfId="38586"/>
    <cellStyle name="Valuta 4 3 2 2 3 5 2" xfId="38587"/>
    <cellStyle name="Valuta 4 3 2 2 3 5 2 2" xfId="38588"/>
    <cellStyle name="Valuta 4 3 2 2 3 5 3" xfId="38589"/>
    <cellStyle name="Valuta 4 3 2 2 3 6" xfId="38590"/>
    <cellStyle name="Valuta 4 3 2 2 3 6 2" xfId="38591"/>
    <cellStyle name="Valuta 4 3 2 2 3 7" xfId="38592"/>
    <cellStyle name="Valuta 4 3 2 2 4" xfId="38593"/>
    <cellStyle name="Valuta 4 3 2 2 4 2" xfId="38594"/>
    <cellStyle name="Valuta 4 3 2 2 4 2 2" xfId="38595"/>
    <cellStyle name="Valuta 4 3 2 2 4 2 2 2" xfId="38596"/>
    <cellStyle name="Valuta 4 3 2 2 4 2 2 2 2" xfId="38597"/>
    <cellStyle name="Valuta 4 3 2 2 4 2 2 3" xfId="38598"/>
    <cellStyle name="Valuta 4 3 2 2 4 2 3" xfId="38599"/>
    <cellStyle name="Valuta 4 3 2 2 4 2 3 2" xfId="38600"/>
    <cellStyle name="Valuta 4 3 2 2 4 2 4" xfId="38601"/>
    <cellStyle name="Valuta 4 3 2 2 4 3" xfId="38602"/>
    <cellStyle name="Valuta 4 3 2 2 4 3 2" xfId="38603"/>
    <cellStyle name="Valuta 4 3 2 2 4 3 2 2" xfId="38604"/>
    <cellStyle name="Valuta 4 3 2 2 4 3 3" xfId="38605"/>
    <cellStyle name="Valuta 4 3 2 2 4 4" xfId="38606"/>
    <cellStyle name="Valuta 4 3 2 2 4 4 2" xfId="38607"/>
    <cellStyle name="Valuta 4 3 2 2 4 4 2 2" xfId="38608"/>
    <cellStyle name="Valuta 4 3 2 2 4 4 3" xfId="38609"/>
    <cellStyle name="Valuta 4 3 2 2 4 5" xfId="38610"/>
    <cellStyle name="Valuta 4 3 2 2 4 5 2" xfId="38611"/>
    <cellStyle name="Valuta 4 3 2 2 4 6" xfId="38612"/>
    <cellStyle name="Valuta 4 3 2 2 5" xfId="38613"/>
    <cellStyle name="Valuta 4 3 2 2 5 2" xfId="38614"/>
    <cellStyle name="Valuta 4 3 2 2 5 2 2" xfId="38615"/>
    <cellStyle name="Valuta 4 3 2 2 5 2 2 2" xfId="38616"/>
    <cellStyle name="Valuta 4 3 2 2 5 2 3" xfId="38617"/>
    <cellStyle name="Valuta 4 3 2 2 5 3" xfId="38618"/>
    <cellStyle name="Valuta 4 3 2 2 5 3 2" xfId="38619"/>
    <cellStyle name="Valuta 4 3 2 2 5 4" xfId="38620"/>
    <cellStyle name="Valuta 4 3 2 2 6" xfId="38621"/>
    <cellStyle name="Valuta 4 3 2 2 6 2" xfId="38622"/>
    <cellStyle name="Valuta 4 3 2 2 6 2 2" xfId="38623"/>
    <cellStyle name="Valuta 4 3 2 2 6 3" xfId="38624"/>
    <cellStyle name="Valuta 4 3 2 2 7" xfId="38625"/>
    <cellStyle name="Valuta 4 3 2 2 7 2" xfId="38626"/>
    <cellStyle name="Valuta 4 3 2 2 7 2 2" xfId="38627"/>
    <cellStyle name="Valuta 4 3 2 2 7 3" xfId="38628"/>
    <cellStyle name="Valuta 4 3 2 2 8" xfId="38629"/>
    <cellStyle name="Valuta 4 3 2 2 8 2" xfId="38630"/>
    <cellStyle name="Valuta 4 3 2 2 9" xfId="38631"/>
    <cellStyle name="Valuta 4 3 2 3" xfId="38632"/>
    <cellStyle name="Valuta 4 3 2 3 2" xfId="38633"/>
    <cellStyle name="Valuta 4 3 2 3 2 2" xfId="38634"/>
    <cellStyle name="Valuta 4 3 2 3 2 2 2" xfId="38635"/>
    <cellStyle name="Valuta 4 3 2 3 2 2 2 2" xfId="38636"/>
    <cellStyle name="Valuta 4 3 2 3 2 2 2 2 2" xfId="38637"/>
    <cellStyle name="Valuta 4 3 2 3 2 2 2 2 2 2" xfId="38638"/>
    <cellStyle name="Valuta 4 3 2 3 2 2 2 2 2 2 2" xfId="38639"/>
    <cellStyle name="Valuta 4 3 2 3 2 2 2 2 2 3" xfId="38640"/>
    <cellStyle name="Valuta 4 3 2 3 2 2 2 2 3" xfId="38641"/>
    <cellStyle name="Valuta 4 3 2 3 2 2 2 2 3 2" xfId="38642"/>
    <cellStyle name="Valuta 4 3 2 3 2 2 2 2 4" xfId="38643"/>
    <cellStyle name="Valuta 4 3 2 3 2 2 2 3" xfId="38644"/>
    <cellStyle name="Valuta 4 3 2 3 2 2 2 3 2" xfId="38645"/>
    <cellStyle name="Valuta 4 3 2 3 2 2 2 3 2 2" xfId="38646"/>
    <cellStyle name="Valuta 4 3 2 3 2 2 2 3 3" xfId="38647"/>
    <cellStyle name="Valuta 4 3 2 3 2 2 2 4" xfId="38648"/>
    <cellStyle name="Valuta 4 3 2 3 2 2 2 4 2" xfId="38649"/>
    <cellStyle name="Valuta 4 3 2 3 2 2 2 4 2 2" xfId="38650"/>
    <cellStyle name="Valuta 4 3 2 3 2 2 2 4 3" xfId="38651"/>
    <cellStyle name="Valuta 4 3 2 3 2 2 2 5" xfId="38652"/>
    <cellStyle name="Valuta 4 3 2 3 2 2 2 5 2" xfId="38653"/>
    <cellStyle name="Valuta 4 3 2 3 2 2 2 6" xfId="38654"/>
    <cellStyle name="Valuta 4 3 2 3 2 2 3" xfId="38655"/>
    <cellStyle name="Valuta 4 3 2 3 2 2 3 2" xfId="38656"/>
    <cellStyle name="Valuta 4 3 2 3 2 2 3 2 2" xfId="38657"/>
    <cellStyle name="Valuta 4 3 2 3 2 2 3 2 2 2" xfId="38658"/>
    <cellStyle name="Valuta 4 3 2 3 2 2 3 2 3" xfId="38659"/>
    <cellStyle name="Valuta 4 3 2 3 2 2 3 3" xfId="38660"/>
    <cellStyle name="Valuta 4 3 2 3 2 2 3 3 2" xfId="38661"/>
    <cellStyle name="Valuta 4 3 2 3 2 2 3 4" xfId="38662"/>
    <cellStyle name="Valuta 4 3 2 3 2 2 4" xfId="38663"/>
    <cellStyle name="Valuta 4 3 2 3 2 2 4 2" xfId="38664"/>
    <cellStyle name="Valuta 4 3 2 3 2 2 4 2 2" xfId="38665"/>
    <cellStyle name="Valuta 4 3 2 3 2 2 4 3" xfId="38666"/>
    <cellStyle name="Valuta 4 3 2 3 2 2 5" xfId="38667"/>
    <cellStyle name="Valuta 4 3 2 3 2 2 5 2" xfId="38668"/>
    <cellStyle name="Valuta 4 3 2 3 2 2 5 2 2" xfId="38669"/>
    <cellStyle name="Valuta 4 3 2 3 2 2 5 3" xfId="38670"/>
    <cellStyle name="Valuta 4 3 2 3 2 2 6" xfId="38671"/>
    <cellStyle name="Valuta 4 3 2 3 2 2 6 2" xfId="38672"/>
    <cellStyle name="Valuta 4 3 2 3 2 2 7" xfId="38673"/>
    <cellStyle name="Valuta 4 3 2 3 2 3" xfId="38674"/>
    <cellStyle name="Valuta 4 3 2 3 2 3 2" xfId="38675"/>
    <cellStyle name="Valuta 4 3 2 3 2 3 2 2" xfId="38676"/>
    <cellStyle name="Valuta 4 3 2 3 2 3 2 2 2" xfId="38677"/>
    <cellStyle name="Valuta 4 3 2 3 2 3 2 2 2 2" xfId="38678"/>
    <cellStyle name="Valuta 4 3 2 3 2 3 2 2 3" xfId="38679"/>
    <cellStyle name="Valuta 4 3 2 3 2 3 2 3" xfId="38680"/>
    <cellStyle name="Valuta 4 3 2 3 2 3 2 3 2" xfId="38681"/>
    <cellStyle name="Valuta 4 3 2 3 2 3 2 4" xfId="38682"/>
    <cellStyle name="Valuta 4 3 2 3 2 3 3" xfId="38683"/>
    <cellStyle name="Valuta 4 3 2 3 2 3 3 2" xfId="38684"/>
    <cellStyle name="Valuta 4 3 2 3 2 3 3 2 2" xfId="38685"/>
    <cellStyle name="Valuta 4 3 2 3 2 3 3 3" xfId="38686"/>
    <cellStyle name="Valuta 4 3 2 3 2 3 4" xfId="38687"/>
    <cellStyle name="Valuta 4 3 2 3 2 3 4 2" xfId="38688"/>
    <cellStyle name="Valuta 4 3 2 3 2 3 4 2 2" xfId="38689"/>
    <cellStyle name="Valuta 4 3 2 3 2 3 4 3" xfId="38690"/>
    <cellStyle name="Valuta 4 3 2 3 2 3 5" xfId="38691"/>
    <cellStyle name="Valuta 4 3 2 3 2 3 5 2" xfId="38692"/>
    <cellStyle name="Valuta 4 3 2 3 2 3 6" xfId="38693"/>
    <cellStyle name="Valuta 4 3 2 3 2 4" xfId="38694"/>
    <cellStyle name="Valuta 4 3 2 3 2 4 2" xfId="38695"/>
    <cellStyle name="Valuta 4 3 2 3 2 4 2 2" xfId="38696"/>
    <cellStyle name="Valuta 4 3 2 3 2 4 2 2 2" xfId="38697"/>
    <cellStyle name="Valuta 4 3 2 3 2 4 2 3" xfId="38698"/>
    <cellStyle name="Valuta 4 3 2 3 2 4 3" xfId="38699"/>
    <cellStyle name="Valuta 4 3 2 3 2 4 3 2" xfId="38700"/>
    <cellStyle name="Valuta 4 3 2 3 2 4 4" xfId="38701"/>
    <cellStyle name="Valuta 4 3 2 3 2 5" xfId="38702"/>
    <cellStyle name="Valuta 4 3 2 3 2 5 2" xfId="38703"/>
    <cellStyle name="Valuta 4 3 2 3 2 5 2 2" xfId="38704"/>
    <cellStyle name="Valuta 4 3 2 3 2 5 3" xfId="38705"/>
    <cellStyle name="Valuta 4 3 2 3 2 6" xfId="38706"/>
    <cellStyle name="Valuta 4 3 2 3 2 6 2" xfId="38707"/>
    <cellStyle name="Valuta 4 3 2 3 2 6 2 2" xfId="38708"/>
    <cellStyle name="Valuta 4 3 2 3 2 6 3" xfId="38709"/>
    <cellStyle name="Valuta 4 3 2 3 2 7" xfId="38710"/>
    <cellStyle name="Valuta 4 3 2 3 2 7 2" xfId="38711"/>
    <cellStyle name="Valuta 4 3 2 3 2 8" xfId="38712"/>
    <cellStyle name="Valuta 4 3 2 3 3" xfId="38713"/>
    <cellStyle name="Valuta 4 3 2 3 3 2" xfId="38714"/>
    <cellStyle name="Valuta 4 3 2 3 3 2 2" xfId="38715"/>
    <cellStyle name="Valuta 4 3 2 3 3 2 2 2" xfId="38716"/>
    <cellStyle name="Valuta 4 3 2 3 3 2 2 2 2" xfId="38717"/>
    <cellStyle name="Valuta 4 3 2 3 3 2 2 2 2 2" xfId="38718"/>
    <cellStyle name="Valuta 4 3 2 3 3 2 2 2 3" xfId="38719"/>
    <cellStyle name="Valuta 4 3 2 3 3 2 2 3" xfId="38720"/>
    <cellStyle name="Valuta 4 3 2 3 3 2 2 3 2" xfId="38721"/>
    <cellStyle name="Valuta 4 3 2 3 3 2 2 4" xfId="38722"/>
    <cellStyle name="Valuta 4 3 2 3 3 2 3" xfId="38723"/>
    <cellStyle name="Valuta 4 3 2 3 3 2 3 2" xfId="38724"/>
    <cellStyle name="Valuta 4 3 2 3 3 2 3 2 2" xfId="38725"/>
    <cellStyle name="Valuta 4 3 2 3 3 2 3 3" xfId="38726"/>
    <cellStyle name="Valuta 4 3 2 3 3 2 4" xfId="38727"/>
    <cellStyle name="Valuta 4 3 2 3 3 2 4 2" xfId="38728"/>
    <cellStyle name="Valuta 4 3 2 3 3 2 4 2 2" xfId="38729"/>
    <cellStyle name="Valuta 4 3 2 3 3 2 4 3" xfId="38730"/>
    <cellStyle name="Valuta 4 3 2 3 3 2 5" xfId="38731"/>
    <cellStyle name="Valuta 4 3 2 3 3 2 5 2" xfId="38732"/>
    <cellStyle name="Valuta 4 3 2 3 3 2 6" xfId="38733"/>
    <cellStyle name="Valuta 4 3 2 3 3 3" xfId="38734"/>
    <cellStyle name="Valuta 4 3 2 3 3 3 2" xfId="38735"/>
    <cellStyle name="Valuta 4 3 2 3 3 3 2 2" xfId="38736"/>
    <cellStyle name="Valuta 4 3 2 3 3 3 2 2 2" xfId="38737"/>
    <cellStyle name="Valuta 4 3 2 3 3 3 2 3" xfId="38738"/>
    <cellStyle name="Valuta 4 3 2 3 3 3 3" xfId="38739"/>
    <cellStyle name="Valuta 4 3 2 3 3 3 3 2" xfId="38740"/>
    <cellStyle name="Valuta 4 3 2 3 3 3 4" xfId="38741"/>
    <cellStyle name="Valuta 4 3 2 3 3 4" xfId="38742"/>
    <cellStyle name="Valuta 4 3 2 3 3 4 2" xfId="38743"/>
    <cellStyle name="Valuta 4 3 2 3 3 4 2 2" xfId="38744"/>
    <cellStyle name="Valuta 4 3 2 3 3 4 3" xfId="38745"/>
    <cellStyle name="Valuta 4 3 2 3 3 5" xfId="38746"/>
    <cellStyle name="Valuta 4 3 2 3 3 5 2" xfId="38747"/>
    <cellStyle name="Valuta 4 3 2 3 3 5 2 2" xfId="38748"/>
    <cellStyle name="Valuta 4 3 2 3 3 5 3" xfId="38749"/>
    <cellStyle name="Valuta 4 3 2 3 3 6" xfId="38750"/>
    <cellStyle name="Valuta 4 3 2 3 3 6 2" xfId="38751"/>
    <cellStyle name="Valuta 4 3 2 3 3 7" xfId="38752"/>
    <cellStyle name="Valuta 4 3 2 3 4" xfId="38753"/>
    <cellStyle name="Valuta 4 3 2 3 4 2" xfId="38754"/>
    <cellStyle name="Valuta 4 3 2 3 4 2 2" xfId="38755"/>
    <cellStyle name="Valuta 4 3 2 3 4 2 2 2" xfId="38756"/>
    <cellStyle name="Valuta 4 3 2 3 4 2 2 2 2" xfId="38757"/>
    <cellStyle name="Valuta 4 3 2 3 4 2 2 3" xfId="38758"/>
    <cellStyle name="Valuta 4 3 2 3 4 2 3" xfId="38759"/>
    <cellStyle name="Valuta 4 3 2 3 4 2 3 2" xfId="38760"/>
    <cellStyle name="Valuta 4 3 2 3 4 2 4" xfId="38761"/>
    <cellStyle name="Valuta 4 3 2 3 4 3" xfId="38762"/>
    <cellStyle name="Valuta 4 3 2 3 4 3 2" xfId="38763"/>
    <cellStyle name="Valuta 4 3 2 3 4 3 2 2" xfId="38764"/>
    <cellStyle name="Valuta 4 3 2 3 4 3 3" xfId="38765"/>
    <cellStyle name="Valuta 4 3 2 3 4 4" xfId="38766"/>
    <cellStyle name="Valuta 4 3 2 3 4 4 2" xfId="38767"/>
    <cellStyle name="Valuta 4 3 2 3 4 4 2 2" xfId="38768"/>
    <cellStyle name="Valuta 4 3 2 3 4 4 3" xfId="38769"/>
    <cellStyle name="Valuta 4 3 2 3 4 5" xfId="38770"/>
    <cellStyle name="Valuta 4 3 2 3 4 5 2" xfId="38771"/>
    <cellStyle name="Valuta 4 3 2 3 4 6" xfId="38772"/>
    <cellStyle name="Valuta 4 3 2 3 5" xfId="38773"/>
    <cellStyle name="Valuta 4 3 2 3 5 2" xfId="38774"/>
    <cellStyle name="Valuta 4 3 2 3 5 2 2" xfId="38775"/>
    <cellStyle name="Valuta 4 3 2 3 5 2 2 2" xfId="38776"/>
    <cellStyle name="Valuta 4 3 2 3 5 2 3" xfId="38777"/>
    <cellStyle name="Valuta 4 3 2 3 5 3" xfId="38778"/>
    <cellStyle name="Valuta 4 3 2 3 5 3 2" xfId="38779"/>
    <cellStyle name="Valuta 4 3 2 3 5 4" xfId="38780"/>
    <cellStyle name="Valuta 4 3 2 3 6" xfId="38781"/>
    <cellStyle name="Valuta 4 3 2 3 6 2" xfId="38782"/>
    <cellStyle name="Valuta 4 3 2 3 6 2 2" xfId="38783"/>
    <cellStyle name="Valuta 4 3 2 3 6 3" xfId="38784"/>
    <cellStyle name="Valuta 4 3 2 3 7" xfId="38785"/>
    <cellStyle name="Valuta 4 3 2 3 7 2" xfId="38786"/>
    <cellStyle name="Valuta 4 3 2 3 7 2 2" xfId="38787"/>
    <cellStyle name="Valuta 4 3 2 3 7 3" xfId="38788"/>
    <cellStyle name="Valuta 4 3 2 3 8" xfId="38789"/>
    <cellStyle name="Valuta 4 3 2 3 8 2" xfId="38790"/>
    <cellStyle name="Valuta 4 3 2 3 9" xfId="38791"/>
    <cellStyle name="Valuta 4 3 2 4" xfId="38792"/>
    <cellStyle name="Valuta 4 3 2 4 2" xfId="38793"/>
    <cellStyle name="Valuta 4 3 2 4 2 2" xfId="38794"/>
    <cellStyle name="Valuta 4 3 2 4 2 2 2" xfId="38795"/>
    <cellStyle name="Valuta 4 3 2 4 2 2 2 2" xfId="38796"/>
    <cellStyle name="Valuta 4 3 2 4 2 2 2 2 2" xfId="38797"/>
    <cellStyle name="Valuta 4 3 2 4 2 2 2 2 2 2" xfId="38798"/>
    <cellStyle name="Valuta 4 3 2 4 2 2 2 2 3" xfId="38799"/>
    <cellStyle name="Valuta 4 3 2 4 2 2 2 3" xfId="38800"/>
    <cellStyle name="Valuta 4 3 2 4 2 2 2 3 2" xfId="38801"/>
    <cellStyle name="Valuta 4 3 2 4 2 2 2 4" xfId="38802"/>
    <cellStyle name="Valuta 4 3 2 4 2 2 3" xfId="38803"/>
    <cellStyle name="Valuta 4 3 2 4 2 2 3 2" xfId="38804"/>
    <cellStyle name="Valuta 4 3 2 4 2 2 3 2 2" xfId="38805"/>
    <cellStyle name="Valuta 4 3 2 4 2 2 3 3" xfId="38806"/>
    <cellStyle name="Valuta 4 3 2 4 2 2 4" xfId="38807"/>
    <cellStyle name="Valuta 4 3 2 4 2 2 4 2" xfId="38808"/>
    <cellStyle name="Valuta 4 3 2 4 2 2 4 2 2" xfId="38809"/>
    <cellStyle name="Valuta 4 3 2 4 2 2 4 3" xfId="38810"/>
    <cellStyle name="Valuta 4 3 2 4 2 2 5" xfId="38811"/>
    <cellStyle name="Valuta 4 3 2 4 2 2 5 2" xfId="38812"/>
    <cellStyle name="Valuta 4 3 2 4 2 2 6" xfId="38813"/>
    <cellStyle name="Valuta 4 3 2 4 2 3" xfId="38814"/>
    <cellStyle name="Valuta 4 3 2 4 2 3 2" xfId="38815"/>
    <cellStyle name="Valuta 4 3 2 4 2 3 2 2" xfId="38816"/>
    <cellStyle name="Valuta 4 3 2 4 2 3 2 2 2" xfId="38817"/>
    <cellStyle name="Valuta 4 3 2 4 2 3 2 3" xfId="38818"/>
    <cellStyle name="Valuta 4 3 2 4 2 3 3" xfId="38819"/>
    <cellStyle name="Valuta 4 3 2 4 2 3 3 2" xfId="38820"/>
    <cellStyle name="Valuta 4 3 2 4 2 3 4" xfId="38821"/>
    <cellStyle name="Valuta 4 3 2 4 2 4" xfId="38822"/>
    <cellStyle name="Valuta 4 3 2 4 2 4 2" xfId="38823"/>
    <cellStyle name="Valuta 4 3 2 4 2 4 2 2" xfId="38824"/>
    <cellStyle name="Valuta 4 3 2 4 2 4 3" xfId="38825"/>
    <cellStyle name="Valuta 4 3 2 4 2 5" xfId="38826"/>
    <cellStyle name="Valuta 4 3 2 4 2 5 2" xfId="38827"/>
    <cellStyle name="Valuta 4 3 2 4 2 5 2 2" xfId="38828"/>
    <cellStyle name="Valuta 4 3 2 4 2 5 3" xfId="38829"/>
    <cellStyle name="Valuta 4 3 2 4 2 6" xfId="38830"/>
    <cellStyle name="Valuta 4 3 2 4 2 6 2" xfId="38831"/>
    <cellStyle name="Valuta 4 3 2 4 2 7" xfId="38832"/>
    <cellStyle name="Valuta 4 3 2 4 3" xfId="38833"/>
    <cellStyle name="Valuta 4 3 2 4 3 2" xfId="38834"/>
    <cellStyle name="Valuta 4 3 2 4 3 2 2" xfId="38835"/>
    <cellStyle name="Valuta 4 3 2 4 3 2 2 2" xfId="38836"/>
    <cellStyle name="Valuta 4 3 2 4 3 2 2 2 2" xfId="38837"/>
    <cellStyle name="Valuta 4 3 2 4 3 2 2 3" xfId="38838"/>
    <cellStyle name="Valuta 4 3 2 4 3 2 3" xfId="38839"/>
    <cellStyle name="Valuta 4 3 2 4 3 2 3 2" xfId="38840"/>
    <cellStyle name="Valuta 4 3 2 4 3 2 4" xfId="38841"/>
    <cellStyle name="Valuta 4 3 2 4 3 3" xfId="38842"/>
    <cellStyle name="Valuta 4 3 2 4 3 3 2" xfId="38843"/>
    <cellStyle name="Valuta 4 3 2 4 3 3 2 2" xfId="38844"/>
    <cellStyle name="Valuta 4 3 2 4 3 3 3" xfId="38845"/>
    <cellStyle name="Valuta 4 3 2 4 3 4" xfId="38846"/>
    <cellStyle name="Valuta 4 3 2 4 3 4 2" xfId="38847"/>
    <cellStyle name="Valuta 4 3 2 4 3 4 2 2" xfId="38848"/>
    <cellStyle name="Valuta 4 3 2 4 3 4 3" xfId="38849"/>
    <cellStyle name="Valuta 4 3 2 4 3 5" xfId="38850"/>
    <cellStyle name="Valuta 4 3 2 4 3 5 2" xfId="38851"/>
    <cellStyle name="Valuta 4 3 2 4 3 6" xfId="38852"/>
    <cellStyle name="Valuta 4 3 2 4 4" xfId="38853"/>
    <cellStyle name="Valuta 4 3 2 4 4 2" xfId="38854"/>
    <cellStyle name="Valuta 4 3 2 4 4 2 2" xfId="38855"/>
    <cellStyle name="Valuta 4 3 2 4 4 2 2 2" xfId="38856"/>
    <cellStyle name="Valuta 4 3 2 4 4 2 3" xfId="38857"/>
    <cellStyle name="Valuta 4 3 2 4 4 3" xfId="38858"/>
    <cellStyle name="Valuta 4 3 2 4 4 3 2" xfId="38859"/>
    <cellStyle name="Valuta 4 3 2 4 4 4" xfId="38860"/>
    <cellStyle name="Valuta 4 3 2 4 5" xfId="38861"/>
    <cellStyle name="Valuta 4 3 2 4 5 2" xfId="38862"/>
    <cellStyle name="Valuta 4 3 2 4 5 2 2" xfId="38863"/>
    <cellStyle name="Valuta 4 3 2 4 5 3" xfId="38864"/>
    <cellStyle name="Valuta 4 3 2 4 6" xfId="38865"/>
    <cellStyle name="Valuta 4 3 2 4 6 2" xfId="38866"/>
    <cellStyle name="Valuta 4 3 2 4 6 2 2" xfId="38867"/>
    <cellStyle name="Valuta 4 3 2 4 6 3" xfId="38868"/>
    <cellStyle name="Valuta 4 3 2 4 7" xfId="38869"/>
    <cellStyle name="Valuta 4 3 2 4 7 2" xfId="38870"/>
    <cellStyle name="Valuta 4 3 2 4 8" xfId="38871"/>
    <cellStyle name="Valuta 4 3 2 5" xfId="38872"/>
    <cellStyle name="Valuta 4 3 2 5 2" xfId="38873"/>
    <cellStyle name="Valuta 4 3 2 5 2 2" xfId="38874"/>
    <cellStyle name="Valuta 4 3 2 5 2 2 2" xfId="38875"/>
    <cellStyle name="Valuta 4 3 2 5 2 2 2 2" xfId="38876"/>
    <cellStyle name="Valuta 4 3 2 5 2 2 2 2 2" xfId="38877"/>
    <cellStyle name="Valuta 4 3 2 5 2 2 2 3" xfId="38878"/>
    <cellStyle name="Valuta 4 3 2 5 2 2 3" xfId="38879"/>
    <cellStyle name="Valuta 4 3 2 5 2 2 3 2" xfId="38880"/>
    <cellStyle name="Valuta 4 3 2 5 2 2 4" xfId="38881"/>
    <cellStyle name="Valuta 4 3 2 5 2 3" xfId="38882"/>
    <cellStyle name="Valuta 4 3 2 5 2 3 2" xfId="38883"/>
    <cellStyle name="Valuta 4 3 2 5 2 3 2 2" xfId="38884"/>
    <cellStyle name="Valuta 4 3 2 5 2 3 3" xfId="38885"/>
    <cellStyle name="Valuta 4 3 2 5 2 4" xfId="38886"/>
    <cellStyle name="Valuta 4 3 2 5 2 4 2" xfId="38887"/>
    <cellStyle name="Valuta 4 3 2 5 2 4 2 2" xfId="38888"/>
    <cellStyle name="Valuta 4 3 2 5 2 4 3" xfId="38889"/>
    <cellStyle name="Valuta 4 3 2 5 2 5" xfId="38890"/>
    <cellStyle name="Valuta 4 3 2 5 2 5 2" xfId="38891"/>
    <cellStyle name="Valuta 4 3 2 5 2 6" xfId="38892"/>
    <cellStyle name="Valuta 4 3 2 5 3" xfId="38893"/>
    <cellStyle name="Valuta 4 3 2 5 3 2" xfId="38894"/>
    <cellStyle name="Valuta 4 3 2 5 3 2 2" xfId="38895"/>
    <cellStyle name="Valuta 4 3 2 5 3 2 2 2" xfId="38896"/>
    <cellStyle name="Valuta 4 3 2 5 3 2 3" xfId="38897"/>
    <cellStyle name="Valuta 4 3 2 5 3 3" xfId="38898"/>
    <cellStyle name="Valuta 4 3 2 5 3 3 2" xfId="38899"/>
    <cellStyle name="Valuta 4 3 2 5 3 4" xfId="38900"/>
    <cellStyle name="Valuta 4 3 2 5 4" xfId="38901"/>
    <cellStyle name="Valuta 4 3 2 5 4 2" xfId="38902"/>
    <cellStyle name="Valuta 4 3 2 5 4 2 2" xfId="38903"/>
    <cellStyle name="Valuta 4 3 2 5 4 3" xfId="38904"/>
    <cellStyle name="Valuta 4 3 2 5 5" xfId="38905"/>
    <cellStyle name="Valuta 4 3 2 5 5 2" xfId="38906"/>
    <cellStyle name="Valuta 4 3 2 5 5 2 2" xfId="38907"/>
    <cellStyle name="Valuta 4 3 2 5 5 3" xfId="38908"/>
    <cellStyle name="Valuta 4 3 2 5 6" xfId="38909"/>
    <cellStyle name="Valuta 4 3 2 5 6 2" xfId="38910"/>
    <cellStyle name="Valuta 4 3 2 5 7" xfId="38911"/>
    <cellStyle name="Valuta 4 3 2 6" xfId="38912"/>
    <cellStyle name="Valuta 4 3 2 6 2" xfId="38913"/>
    <cellStyle name="Valuta 4 3 2 6 2 2" xfId="38914"/>
    <cellStyle name="Valuta 4 3 2 6 2 2 2" xfId="38915"/>
    <cellStyle name="Valuta 4 3 2 6 2 2 2 2" xfId="38916"/>
    <cellStyle name="Valuta 4 3 2 6 2 2 3" xfId="38917"/>
    <cellStyle name="Valuta 4 3 2 6 2 3" xfId="38918"/>
    <cellStyle name="Valuta 4 3 2 6 2 3 2" xfId="38919"/>
    <cellStyle name="Valuta 4 3 2 6 2 4" xfId="38920"/>
    <cellStyle name="Valuta 4 3 2 6 3" xfId="38921"/>
    <cellStyle name="Valuta 4 3 2 6 3 2" xfId="38922"/>
    <cellStyle name="Valuta 4 3 2 6 3 2 2" xfId="38923"/>
    <cellStyle name="Valuta 4 3 2 6 3 3" xfId="38924"/>
    <cellStyle name="Valuta 4 3 2 6 4" xfId="38925"/>
    <cellStyle name="Valuta 4 3 2 6 4 2" xfId="38926"/>
    <cellStyle name="Valuta 4 3 2 6 4 2 2" xfId="38927"/>
    <cellStyle name="Valuta 4 3 2 6 4 3" xfId="38928"/>
    <cellStyle name="Valuta 4 3 2 6 5" xfId="38929"/>
    <cellStyle name="Valuta 4 3 2 6 5 2" xfId="38930"/>
    <cellStyle name="Valuta 4 3 2 6 6" xfId="38931"/>
    <cellStyle name="Valuta 4 3 2 7" xfId="38932"/>
    <cellStyle name="Valuta 4 3 2 7 2" xfId="38933"/>
    <cellStyle name="Valuta 4 3 2 7 2 2" xfId="38934"/>
    <cellStyle name="Valuta 4 3 2 7 2 2 2" xfId="38935"/>
    <cellStyle name="Valuta 4 3 2 7 2 3" xfId="38936"/>
    <cellStyle name="Valuta 4 3 2 7 3" xfId="38937"/>
    <cellStyle name="Valuta 4 3 2 7 3 2" xfId="38938"/>
    <cellStyle name="Valuta 4 3 2 7 4" xfId="38939"/>
    <cellStyle name="Valuta 4 3 2 8" xfId="38940"/>
    <cellStyle name="Valuta 4 3 2 8 2" xfId="38941"/>
    <cellStyle name="Valuta 4 3 2 8 2 2" xfId="38942"/>
    <cellStyle name="Valuta 4 3 2 8 3" xfId="38943"/>
    <cellStyle name="Valuta 4 3 2 9" xfId="38944"/>
    <cellStyle name="Valuta 4 3 2 9 2" xfId="38945"/>
    <cellStyle name="Valuta 4 3 2 9 2 2" xfId="38946"/>
    <cellStyle name="Valuta 4 3 2 9 3" xfId="38947"/>
    <cellStyle name="Valuta 4 3 3" xfId="38948"/>
    <cellStyle name="Valuta 4 3 3 10" xfId="38949"/>
    <cellStyle name="Valuta 4 3 3 10 2" xfId="38950"/>
    <cellStyle name="Valuta 4 3 3 11" xfId="38951"/>
    <cellStyle name="Valuta 4 3 3 2" xfId="38952"/>
    <cellStyle name="Valuta 4 3 3 2 2" xfId="38953"/>
    <cellStyle name="Valuta 4 3 3 2 2 2" xfId="38954"/>
    <cellStyle name="Valuta 4 3 3 2 2 2 2" xfId="38955"/>
    <cellStyle name="Valuta 4 3 3 2 2 2 2 2" xfId="38956"/>
    <cellStyle name="Valuta 4 3 3 2 2 2 2 2 2" xfId="38957"/>
    <cellStyle name="Valuta 4 3 3 2 2 2 2 2 2 2" xfId="38958"/>
    <cellStyle name="Valuta 4 3 3 2 2 2 2 2 2 2 2" xfId="38959"/>
    <cellStyle name="Valuta 4 3 3 2 2 2 2 2 2 3" xfId="38960"/>
    <cellStyle name="Valuta 4 3 3 2 2 2 2 2 3" xfId="38961"/>
    <cellStyle name="Valuta 4 3 3 2 2 2 2 2 3 2" xfId="38962"/>
    <cellStyle name="Valuta 4 3 3 2 2 2 2 2 4" xfId="38963"/>
    <cellStyle name="Valuta 4 3 3 2 2 2 2 3" xfId="38964"/>
    <cellStyle name="Valuta 4 3 3 2 2 2 2 3 2" xfId="38965"/>
    <cellStyle name="Valuta 4 3 3 2 2 2 2 3 2 2" xfId="38966"/>
    <cellStyle name="Valuta 4 3 3 2 2 2 2 3 3" xfId="38967"/>
    <cellStyle name="Valuta 4 3 3 2 2 2 2 4" xfId="38968"/>
    <cellStyle name="Valuta 4 3 3 2 2 2 2 4 2" xfId="38969"/>
    <cellStyle name="Valuta 4 3 3 2 2 2 2 4 2 2" xfId="38970"/>
    <cellStyle name="Valuta 4 3 3 2 2 2 2 4 3" xfId="38971"/>
    <cellStyle name="Valuta 4 3 3 2 2 2 2 5" xfId="38972"/>
    <cellStyle name="Valuta 4 3 3 2 2 2 2 5 2" xfId="38973"/>
    <cellStyle name="Valuta 4 3 3 2 2 2 2 6" xfId="38974"/>
    <cellStyle name="Valuta 4 3 3 2 2 2 3" xfId="38975"/>
    <cellStyle name="Valuta 4 3 3 2 2 2 3 2" xfId="38976"/>
    <cellStyle name="Valuta 4 3 3 2 2 2 3 2 2" xfId="38977"/>
    <cellStyle name="Valuta 4 3 3 2 2 2 3 2 2 2" xfId="38978"/>
    <cellStyle name="Valuta 4 3 3 2 2 2 3 2 3" xfId="38979"/>
    <cellStyle name="Valuta 4 3 3 2 2 2 3 3" xfId="38980"/>
    <cellStyle name="Valuta 4 3 3 2 2 2 3 3 2" xfId="38981"/>
    <cellStyle name="Valuta 4 3 3 2 2 2 3 4" xfId="38982"/>
    <cellStyle name="Valuta 4 3 3 2 2 2 4" xfId="38983"/>
    <cellStyle name="Valuta 4 3 3 2 2 2 4 2" xfId="38984"/>
    <cellStyle name="Valuta 4 3 3 2 2 2 4 2 2" xfId="38985"/>
    <cellStyle name="Valuta 4 3 3 2 2 2 4 3" xfId="38986"/>
    <cellStyle name="Valuta 4 3 3 2 2 2 5" xfId="38987"/>
    <cellStyle name="Valuta 4 3 3 2 2 2 5 2" xfId="38988"/>
    <cellStyle name="Valuta 4 3 3 2 2 2 5 2 2" xfId="38989"/>
    <cellStyle name="Valuta 4 3 3 2 2 2 5 3" xfId="38990"/>
    <cellStyle name="Valuta 4 3 3 2 2 2 6" xfId="38991"/>
    <cellStyle name="Valuta 4 3 3 2 2 2 6 2" xfId="38992"/>
    <cellStyle name="Valuta 4 3 3 2 2 2 7" xfId="38993"/>
    <cellStyle name="Valuta 4 3 3 2 2 3" xfId="38994"/>
    <cellStyle name="Valuta 4 3 3 2 2 3 2" xfId="38995"/>
    <cellStyle name="Valuta 4 3 3 2 2 3 2 2" xfId="38996"/>
    <cellStyle name="Valuta 4 3 3 2 2 3 2 2 2" xfId="38997"/>
    <cellStyle name="Valuta 4 3 3 2 2 3 2 2 2 2" xfId="38998"/>
    <cellStyle name="Valuta 4 3 3 2 2 3 2 2 3" xfId="38999"/>
    <cellStyle name="Valuta 4 3 3 2 2 3 2 3" xfId="39000"/>
    <cellStyle name="Valuta 4 3 3 2 2 3 2 3 2" xfId="39001"/>
    <cellStyle name="Valuta 4 3 3 2 2 3 2 4" xfId="39002"/>
    <cellStyle name="Valuta 4 3 3 2 2 3 3" xfId="39003"/>
    <cellStyle name="Valuta 4 3 3 2 2 3 3 2" xfId="39004"/>
    <cellStyle name="Valuta 4 3 3 2 2 3 3 2 2" xfId="39005"/>
    <cellStyle name="Valuta 4 3 3 2 2 3 3 3" xfId="39006"/>
    <cellStyle name="Valuta 4 3 3 2 2 3 4" xfId="39007"/>
    <cellStyle name="Valuta 4 3 3 2 2 3 4 2" xfId="39008"/>
    <cellStyle name="Valuta 4 3 3 2 2 3 4 2 2" xfId="39009"/>
    <cellStyle name="Valuta 4 3 3 2 2 3 4 3" xfId="39010"/>
    <cellStyle name="Valuta 4 3 3 2 2 3 5" xfId="39011"/>
    <cellStyle name="Valuta 4 3 3 2 2 3 5 2" xfId="39012"/>
    <cellStyle name="Valuta 4 3 3 2 2 3 6" xfId="39013"/>
    <cellStyle name="Valuta 4 3 3 2 2 4" xfId="39014"/>
    <cellStyle name="Valuta 4 3 3 2 2 4 2" xfId="39015"/>
    <cellStyle name="Valuta 4 3 3 2 2 4 2 2" xfId="39016"/>
    <cellStyle name="Valuta 4 3 3 2 2 4 2 2 2" xfId="39017"/>
    <cellStyle name="Valuta 4 3 3 2 2 4 2 3" xfId="39018"/>
    <cellStyle name="Valuta 4 3 3 2 2 4 3" xfId="39019"/>
    <cellStyle name="Valuta 4 3 3 2 2 4 3 2" xfId="39020"/>
    <cellStyle name="Valuta 4 3 3 2 2 4 4" xfId="39021"/>
    <cellStyle name="Valuta 4 3 3 2 2 5" xfId="39022"/>
    <cellStyle name="Valuta 4 3 3 2 2 5 2" xfId="39023"/>
    <cellStyle name="Valuta 4 3 3 2 2 5 2 2" xfId="39024"/>
    <cellStyle name="Valuta 4 3 3 2 2 5 3" xfId="39025"/>
    <cellStyle name="Valuta 4 3 3 2 2 6" xfId="39026"/>
    <cellStyle name="Valuta 4 3 3 2 2 6 2" xfId="39027"/>
    <cellStyle name="Valuta 4 3 3 2 2 6 2 2" xfId="39028"/>
    <cellStyle name="Valuta 4 3 3 2 2 6 3" xfId="39029"/>
    <cellStyle name="Valuta 4 3 3 2 2 7" xfId="39030"/>
    <cellStyle name="Valuta 4 3 3 2 2 7 2" xfId="39031"/>
    <cellStyle name="Valuta 4 3 3 2 2 8" xfId="39032"/>
    <cellStyle name="Valuta 4 3 3 2 3" xfId="39033"/>
    <cellStyle name="Valuta 4 3 3 2 3 2" xfId="39034"/>
    <cellStyle name="Valuta 4 3 3 2 3 2 2" xfId="39035"/>
    <cellStyle name="Valuta 4 3 3 2 3 2 2 2" xfId="39036"/>
    <cellStyle name="Valuta 4 3 3 2 3 2 2 2 2" xfId="39037"/>
    <cellStyle name="Valuta 4 3 3 2 3 2 2 2 2 2" xfId="39038"/>
    <cellStyle name="Valuta 4 3 3 2 3 2 2 2 3" xfId="39039"/>
    <cellStyle name="Valuta 4 3 3 2 3 2 2 3" xfId="39040"/>
    <cellStyle name="Valuta 4 3 3 2 3 2 2 3 2" xfId="39041"/>
    <cellStyle name="Valuta 4 3 3 2 3 2 2 4" xfId="39042"/>
    <cellStyle name="Valuta 4 3 3 2 3 2 3" xfId="39043"/>
    <cellStyle name="Valuta 4 3 3 2 3 2 3 2" xfId="39044"/>
    <cellStyle name="Valuta 4 3 3 2 3 2 3 2 2" xfId="39045"/>
    <cellStyle name="Valuta 4 3 3 2 3 2 3 3" xfId="39046"/>
    <cellStyle name="Valuta 4 3 3 2 3 2 4" xfId="39047"/>
    <cellStyle name="Valuta 4 3 3 2 3 2 4 2" xfId="39048"/>
    <cellStyle name="Valuta 4 3 3 2 3 2 4 2 2" xfId="39049"/>
    <cellStyle name="Valuta 4 3 3 2 3 2 4 3" xfId="39050"/>
    <cellStyle name="Valuta 4 3 3 2 3 2 5" xfId="39051"/>
    <cellStyle name="Valuta 4 3 3 2 3 2 5 2" xfId="39052"/>
    <cellStyle name="Valuta 4 3 3 2 3 2 6" xfId="39053"/>
    <cellStyle name="Valuta 4 3 3 2 3 3" xfId="39054"/>
    <cellStyle name="Valuta 4 3 3 2 3 3 2" xfId="39055"/>
    <cellStyle name="Valuta 4 3 3 2 3 3 2 2" xfId="39056"/>
    <cellStyle name="Valuta 4 3 3 2 3 3 2 2 2" xfId="39057"/>
    <cellStyle name="Valuta 4 3 3 2 3 3 2 3" xfId="39058"/>
    <cellStyle name="Valuta 4 3 3 2 3 3 3" xfId="39059"/>
    <cellStyle name="Valuta 4 3 3 2 3 3 3 2" xfId="39060"/>
    <cellStyle name="Valuta 4 3 3 2 3 3 4" xfId="39061"/>
    <cellStyle name="Valuta 4 3 3 2 3 4" xfId="39062"/>
    <cellStyle name="Valuta 4 3 3 2 3 4 2" xfId="39063"/>
    <cellStyle name="Valuta 4 3 3 2 3 4 2 2" xfId="39064"/>
    <cellStyle name="Valuta 4 3 3 2 3 4 3" xfId="39065"/>
    <cellStyle name="Valuta 4 3 3 2 3 5" xfId="39066"/>
    <cellStyle name="Valuta 4 3 3 2 3 5 2" xfId="39067"/>
    <cellStyle name="Valuta 4 3 3 2 3 5 2 2" xfId="39068"/>
    <cellStyle name="Valuta 4 3 3 2 3 5 3" xfId="39069"/>
    <cellStyle name="Valuta 4 3 3 2 3 6" xfId="39070"/>
    <cellStyle name="Valuta 4 3 3 2 3 6 2" xfId="39071"/>
    <cellStyle name="Valuta 4 3 3 2 3 7" xfId="39072"/>
    <cellStyle name="Valuta 4 3 3 2 4" xfId="39073"/>
    <cellStyle name="Valuta 4 3 3 2 4 2" xfId="39074"/>
    <cellStyle name="Valuta 4 3 3 2 4 2 2" xfId="39075"/>
    <cellStyle name="Valuta 4 3 3 2 4 2 2 2" xfId="39076"/>
    <cellStyle name="Valuta 4 3 3 2 4 2 2 2 2" xfId="39077"/>
    <cellStyle name="Valuta 4 3 3 2 4 2 2 3" xfId="39078"/>
    <cellStyle name="Valuta 4 3 3 2 4 2 3" xfId="39079"/>
    <cellStyle name="Valuta 4 3 3 2 4 2 3 2" xfId="39080"/>
    <cellStyle name="Valuta 4 3 3 2 4 2 4" xfId="39081"/>
    <cellStyle name="Valuta 4 3 3 2 4 3" xfId="39082"/>
    <cellStyle name="Valuta 4 3 3 2 4 3 2" xfId="39083"/>
    <cellStyle name="Valuta 4 3 3 2 4 3 2 2" xfId="39084"/>
    <cellStyle name="Valuta 4 3 3 2 4 3 3" xfId="39085"/>
    <cellStyle name="Valuta 4 3 3 2 4 4" xfId="39086"/>
    <cellStyle name="Valuta 4 3 3 2 4 4 2" xfId="39087"/>
    <cellStyle name="Valuta 4 3 3 2 4 4 2 2" xfId="39088"/>
    <cellStyle name="Valuta 4 3 3 2 4 4 3" xfId="39089"/>
    <cellStyle name="Valuta 4 3 3 2 4 5" xfId="39090"/>
    <cellStyle name="Valuta 4 3 3 2 4 5 2" xfId="39091"/>
    <cellStyle name="Valuta 4 3 3 2 4 6" xfId="39092"/>
    <cellStyle name="Valuta 4 3 3 2 5" xfId="39093"/>
    <cellStyle name="Valuta 4 3 3 2 5 2" xfId="39094"/>
    <cellStyle name="Valuta 4 3 3 2 5 2 2" xfId="39095"/>
    <cellStyle name="Valuta 4 3 3 2 5 2 2 2" xfId="39096"/>
    <cellStyle name="Valuta 4 3 3 2 5 2 3" xfId="39097"/>
    <cellStyle name="Valuta 4 3 3 2 5 3" xfId="39098"/>
    <cellStyle name="Valuta 4 3 3 2 5 3 2" xfId="39099"/>
    <cellStyle name="Valuta 4 3 3 2 5 4" xfId="39100"/>
    <cellStyle name="Valuta 4 3 3 2 6" xfId="39101"/>
    <cellStyle name="Valuta 4 3 3 2 6 2" xfId="39102"/>
    <cellStyle name="Valuta 4 3 3 2 6 2 2" xfId="39103"/>
    <cellStyle name="Valuta 4 3 3 2 6 3" xfId="39104"/>
    <cellStyle name="Valuta 4 3 3 2 7" xfId="39105"/>
    <cellStyle name="Valuta 4 3 3 2 7 2" xfId="39106"/>
    <cellStyle name="Valuta 4 3 3 2 7 2 2" xfId="39107"/>
    <cellStyle name="Valuta 4 3 3 2 7 3" xfId="39108"/>
    <cellStyle name="Valuta 4 3 3 2 8" xfId="39109"/>
    <cellStyle name="Valuta 4 3 3 2 8 2" xfId="39110"/>
    <cellStyle name="Valuta 4 3 3 2 9" xfId="39111"/>
    <cellStyle name="Valuta 4 3 3 3" xfId="39112"/>
    <cellStyle name="Valuta 4 3 3 3 2" xfId="39113"/>
    <cellStyle name="Valuta 4 3 3 3 2 2" xfId="39114"/>
    <cellStyle name="Valuta 4 3 3 3 2 2 2" xfId="39115"/>
    <cellStyle name="Valuta 4 3 3 3 2 2 2 2" xfId="39116"/>
    <cellStyle name="Valuta 4 3 3 3 2 2 2 2 2" xfId="39117"/>
    <cellStyle name="Valuta 4 3 3 3 2 2 2 2 2 2" xfId="39118"/>
    <cellStyle name="Valuta 4 3 3 3 2 2 2 2 2 2 2" xfId="39119"/>
    <cellStyle name="Valuta 4 3 3 3 2 2 2 2 2 3" xfId="39120"/>
    <cellStyle name="Valuta 4 3 3 3 2 2 2 2 3" xfId="39121"/>
    <cellStyle name="Valuta 4 3 3 3 2 2 2 2 3 2" xfId="39122"/>
    <cellStyle name="Valuta 4 3 3 3 2 2 2 2 4" xfId="39123"/>
    <cellStyle name="Valuta 4 3 3 3 2 2 2 3" xfId="39124"/>
    <cellStyle name="Valuta 4 3 3 3 2 2 2 3 2" xfId="39125"/>
    <cellStyle name="Valuta 4 3 3 3 2 2 2 3 2 2" xfId="39126"/>
    <cellStyle name="Valuta 4 3 3 3 2 2 2 3 3" xfId="39127"/>
    <cellStyle name="Valuta 4 3 3 3 2 2 2 4" xfId="39128"/>
    <cellStyle name="Valuta 4 3 3 3 2 2 2 4 2" xfId="39129"/>
    <cellStyle name="Valuta 4 3 3 3 2 2 2 4 2 2" xfId="39130"/>
    <cellStyle name="Valuta 4 3 3 3 2 2 2 4 3" xfId="39131"/>
    <cellStyle name="Valuta 4 3 3 3 2 2 2 5" xfId="39132"/>
    <cellStyle name="Valuta 4 3 3 3 2 2 2 5 2" xfId="39133"/>
    <cellStyle name="Valuta 4 3 3 3 2 2 2 6" xfId="39134"/>
    <cellStyle name="Valuta 4 3 3 3 2 2 3" xfId="39135"/>
    <cellStyle name="Valuta 4 3 3 3 2 2 3 2" xfId="39136"/>
    <cellStyle name="Valuta 4 3 3 3 2 2 3 2 2" xfId="39137"/>
    <cellStyle name="Valuta 4 3 3 3 2 2 3 2 2 2" xfId="39138"/>
    <cellStyle name="Valuta 4 3 3 3 2 2 3 2 3" xfId="39139"/>
    <cellStyle name="Valuta 4 3 3 3 2 2 3 3" xfId="39140"/>
    <cellStyle name="Valuta 4 3 3 3 2 2 3 3 2" xfId="39141"/>
    <cellStyle name="Valuta 4 3 3 3 2 2 3 4" xfId="39142"/>
    <cellStyle name="Valuta 4 3 3 3 2 2 4" xfId="39143"/>
    <cellStyle name="Valuta 4 3 3 3 2 2 4 2" xfId="39144"/>
    <cellStyle name="Valuta 4 3 3 3 2 2 4 2 2" xfId="39145"/>
    <cellStyle name="Valuta 4 3 3 3 2 2 4 3" xfId="39146"/>
    <cellStyle name="Valuta 4 3 3 3 2 2 5" xfId="39147"/>
    <cellStyle name="Valuta 4 3 3 3 2 2 5 2" xfId="39148"/>
    <cellStyle name="Valuta 4 3 3 3 2 2 5 2 2" xfId="39149"/>
    <cellStyle name="Valuta 4 3 3 3 2 2 5 3" xfId="39150"/>
    <cellStyle name="Valuta 4 3 3 3 2 2 6" xfId="39151"/>
    <cellStyle name="Valuta 4 3 3 3 2 2 6 2" xfId="39152"/>
    <cellStyle name="Valuta 4 3 3 3 2 2 7" xfId="39153"/>
    <cellStyle name="Valuta 4 3 3 3 2 3" xfId="39154"/>
    <cellStyle name="Valuta 4 3 3 3 2 3 2" xfId="39155"/>
    <cellStyle name="Valuta 4 3 3 3 2 3 2 2" xfId="39156"/>
    <cellStyle name="Valuta 4 3 3 3 2 3 2 2 2" xfId="39157"/>
    <cellStyle name="Valuta 4 3 3 3 2 3 2 2 2 2" xfId="39158"/>
    <cellStyle name="Valuta 4 3 3 3 2 3 2 2 3" xfId="39159"/>
    <cellStyle name="Valuta 4 3 3 3 2 3 2 3" xfId="39160"/>
    <cellStyle name="Valuta 4 3 3 3 2 3 2 3 2" xfId="39161"/>
    <cellStyle name="Valuta 4 3 3 3 2 3 2 4" xfId="39162"/>
    <cellStyle name="Valuta 4 3 3 3 2 3 3" xfId="39163"/>
    <cellStyle name="Valuta 4 3 3 3 2 3 3 2" xfId="39164"/>
    <cellStyle name="Valuta 4 3 3 3 2 3 3 2 2" xfId="39165"/>
    <cellStyle name="Valuta 4 3 3 3 2 3 3 3" xfId="39166"/>
    <cellStyle name="Valuta 4 3 3 3 2 3 4" xfId="39167"/>
    <cellStyle name="Valuta 4 3 3 3 2 3 4 2" xfId="39168"/>
    <cellStyle name="Valuta 4 3 3 3 2 3 4 2 2" xfId="39169"/>
    <cellStyle name="Valuta 4 3 3 3 2 3 4 3" xfId="39170"/>
    <cellStyle name="Valuta 4 3 3 3 2 3 5" xfId="39171"/>
    <cellStyle name="Valuta 4 3 3 3 2 3 5 2" xfId="39172"/>
    <cellStyle name="Valuta 4 3 3 3 2 3 6" xfId="39173"/>
    <cellStyle name="Valuta 4 3 3 3 2 4" xfId="39174"/>
    <cellStyle name="Valuta 4 3 3 3 2 4 2" xfId="39175"/>
    <cellStyle name="Valuta 4 3 3 3 2 4 2 2" xfId="39176"/>
    <cellStyle name="Valuta 4 3 3 3 2 4 2 2 2" xfId="39177"/>
    <cellStyle name="Valuta 4 3 3 3 2 4 2 3" xfId="39178"/>
    <cellStyle name="Valuta 4 3 3 3 2 4 3" xfId="39179"/>
    <cellStyle name="Valuta 4 3 3 3 2 4 3 2" xfId="39180"/>
    <cellStyle name="Valuta 4 3 3 3 2 4 4" xfId="39181"/>
    <cellStyle name="Valuta 4 3 3 3 2 5" xfId="39182"/>
    <cellStyle name="Valuta 4 3 3 3 2 5 2" xfId="39183"/>
    <cellStyle name="Valuta 4 3 3 3 2 5 2 2" xfId="39184"/>
    <cellStyle name="Valuta 4 3 3 3 2 5 3" xfId="39185"/>
    <cellStyle name="Valuta 4 3 3 3 2 6" xfId="39186"/>
    <cellStyle name="Valuta 4 3 3 3 2 6 2" xfId="39187"/>
    <cellStyle name="Valuta 4 3 3 3 2 6 2 2" xfId="39188"/>
    <cellStyle name="Valuta 4 3 3 3 2 6 3" xfId="39189"/>
    <cellStyle name="Valuta 4 3 3 3 2 7" xfId="39190"/>
    <cellStyle name="Valuta 4 3 3 3 2 7 2" xfId="39191"/>
    <cellStyle name="Valuta 4 3 3 3 2 8" xfId="39192"/>
    <cellStyle name="Valuta 4 3 3 3 3" xfId="39193"/>
    <cellStyle name="Valuta 4 3 3 3 3 2" xfId="39194"/>
    <cellStyle name="Valuta 4 3 3 3 3 2 2" xfId="39195"/>
    <cellStyle name="Valuta 4 3 3 3 3 2 2 2" xfId="39196"/>
    <cellStyle name="Valuta 4 3 3 3 3 2 2 2 2" xfId="39197"/>
    <cellStyle name="Valuta 4 3 3 3 3 2 2 2 2 2" xfId="39198"/>
    <cellStyle name="Valuta 4 3 3 3 3 2 2 2 3" xfId="39199"/>
    <cellStyle name="Valuta 4 3 3 3 3 2 2 3" xfId="39200"/>
    <cellStyle name="Valuta 4 3 3 3 3 2 2 3 2" xfId="39201"/>
    <cellStyle name="Valuta 4 3 3 3 3 2 2 4" xfId="39202"/>
    <cellStyle name="Valuta 4 3 3 3 3 2 3" xfId="39203"/>
    <cellStyle name="Valuta 4 3 3 3 3 2 3 2" xfId="39204"/>
    <cellStyle name="Valuta 4 3 3 3 3 2 3 2 2" xfId="39205"/>
    <cellStyle name="Valuta 4 3 3 3 3 2 3 3" xfId="39206"/>
    <cellStyle name="Valuta 4 3 3 3 3 2 4" xfId="39207"/>
    <cellStyle name="Valuta 4 3 3 3 3 2 4 2" xfId="39208"/>
    <cellStyle name="Valuta 4 3 3 3 3 2 4 2 2" xfId="39209"/>
    <cellStyle name="Valuta 4 3 3 3 3 2 4 3" xfId="39210"/>
    <cellStyle name="Valuta 4 3 3 3 3 2 5" xfId="39211"/>
    <cellStyle name="Valuta 4 3 3 3 3 2 5 2" xfId="39212"/>
    <cellStyle name="Valuta 4 3 3 3 3 2 6" xfId="39213"/>
    <cellStyle name="Valuta 4 3 3 3 3 3" xfId="39214"/>
    <cellStyle name="Valuta 4 3 3 3 3 3 2" xfId="39215"/>
    <cellStyle name="Valuta 4 3 3 3 3 3 2 2" xfId="39216"/>
    <cellStyle name="Valuta 4 3 3 3 3 3 2 2 2" xfId="39217"/>
    <cellStyle name="Valuta 4 3 3 3 3 3 2 3" xfId="39218"/>
    <cellStyle name="Valuta 4 3 3 3 3 3 3" xfId="39219"/>
    <cellStyle name="Valuta 4 3 3 3 3 3 3 2" xfId="39220"/>
    <cellStyle name="Valuta 4 3 3 3 3 3 4" xfId="39221"/>
    <cellStyle name="Valuta 4 3 3 3 3 4" xfId="39222"/>
    <cellStyle name="Valuta 4 3 3 3 3 4 2" xfId="39223"/>
    <cellStyle name="Valuta 4 3 3 3 3 4 2 2" xfId="39224"/>
    <cellStyle name="Valuta 4 3 3 3 3 4 3" xfId="39225"/>
    <cellStyle name="Valuta 4 3 3 3 3 5" xfId="39226"/>
    <cellStyle name="Valuta 4 3 3 3 3 5 2" xfId="39227"/>
    <cellStyle name="Valuta 4 3 3 3 3 5 2 2" xfId="39228"/>
    <cellStyle name="Valuta 4 3 3 3 3 5 3" xfId="39229"/>
    <cellStyle name="Valuta 4 3 3 3 3 6" xfId="39230"/>
    <cellStyle name="Valuta 4 3 3 3 3 6 2" xfId="39231"/>
    <cellStyle name="Valuta 4 3 3 3 3 7" xfId="39232"/>
    <cellStyle name="Valuta 4 3 3 3 4" xfId="39233"/>
    <cellStyle name="Valuta 4 3 3 3 4 2" xfId="39234"/>
    <cellStyle name="Valuta 4 3 3 3 4 2 2" xfId="39235"/>
    <cellStyle name="Valuta 4 3 3 3 4 2 2 2" xfId="39236"/>
    <cellStyle name="Valuta 4 3 3 3 4 2 2 2 2" xfId="39237"/>
    <cellStyle name="Valuta 4 3 3 3 4 2 2 3" xfId="39238"/>
    <cellStyle name="Valuta 4 3 3 3 4 2 3" xfId="39239"/>
    <cellStyle name="Valuta 4 3 3 3 4 2 3 2" xfId="39240"/>
    <cellStyle name="Valuta 4 3 3 3 4 2 4" xfId="39241"/>
    <cellStyle name="Valuta 4 3 3 3 4 3" xfId="39242"/>
    <cellStyle name="Valuta 4 3 3 3 4 3 2" xfId="39243"/>
    <cellStyle name="Valuta 4 3 3 3 4 3 2 2" xfId="39244"/>
    <cellStyle name="Valuta 4 3 3 3 4 3 3" xfId="39245"/>
    <cellStyle name="Valuta 4 3 3 3 4 4" xfId="39246"/>
    <cellStyle name="Valuta 4 3 3 3 4 4 2" xfId="39247"/>
    <cellStyle name="Valuta 4 3 3 3 4 4 2 2" xfId="39248"/>
    <cellStyle name="Valuta 4 3 3 3 4 4 3" xfId="39249"/>
    <cellStyle name="Valuta 4 3 3 3 4 5" xfId="39250"/>
    <cellStyle name="Valuta 4 3 3 3 4 5 2" xfId="39251"/>
    <cellStyle name="Valuta 4 3 3 3 4 6" xfId="39252"/>
    <cellStyle name="Valuta 4 3 3 3 5" xfId="39253"/>
    <cellStyle name="Valuta 4 3 3 3 5 2" xfId="39254"/>
    <cellStyle name="Valuta 4 3 3 3 5 2 2" xfId="39255"/>
    <cellStyle name="Valuta 4 3 3 3 5 2 2 2" xfId="39256"/>
    <cellStyle name="Valuta 4 3 3 3 5 2 3" xfId="39257"/>
    <cellStyle name="Valuta 4 3 3 3 5 3" xfId="39258"/>
    <cellStyle name="Valuta 4 3 3 3 5 3 2" xfId="39259"/>
    <cellStyle name="Valuta 4 3 3 3 5 4" xfId="39260"/>
    <cellStyle name="Valuta 4 3 3 3 6" xfId="39261"/>
    <cellStyle name="Valuta 4 3 3 3 6 2" xfId="39262"/>
    <cellStyle name="Valuta 4 3 3 3 6 2 2" xfId="39263"/>
    <cellStyle name="Valuta 4 3 3 3 6 3" xfId="39264"/>
    <cellStyle name="Valuta 4 3 3 3 7" xfId="39265"/>
    <cellStyle name="Valuta 4 3 3 3 7 2" xfId="39266"/>
    <cellStyle name="Valuta 4 3 3 3 7 2 2" xfId="39267"/>
    <cellStyle name="Valuta 4 3 3 3 7 3" xfId="39268"/>
    <cellStyle name="Valuta 4 3 3 3 8" xfId="39269"/>
    <cellStyle name="Valuta 4 3 3 3 8 2" xfId="39270"/>
    <cellStyle name="Valuta 4 3 3 3 9" xfId="39271"/>
    <cellStyle name="Valuta 4 3 3 4" xfId="39272"/>
    <cellStyle name="Valuta 4 3 3 4 2" xfId="39273"/>
    <cellStyle name="Valuta 4 3 3 4 2 2" xfId="39274"/>
    <cellStyle name="Valuta 4 3 3 4 2 2 2" xfId="39275"/>
    <cellStyle name="Valuta 4 3 3 4 2 2 2 2" xfId="39276"/>
    <cellStyle name="Valuta 4 3 3 4 2 2 2 2 2" xfId="39277"/>
    <cellStyle name="Valuta 4 3 3 4 2 2 2 2 2 2" xfId="39278"/>
    <cellStyle name="Valuta 4 3 3 4 2 2 2 2 3" xfId="39279"/>
    <cellStyle name="Valuta 4 3 3 4 2 2 2 3" xfId="39280"/>
    <cellStyle name="Valuta 4 3 3 4 2 2 2 3 2" xfId="39281"/>
    <cellStyle name="Valuta 4 3 3 4 2 2 2 4" xfId="39282"/>
    <cellStyle name="Valuta 4 3 3 4 2 2 3" xfId="39283"/>
    <cellStyle name="Valuta 4 3 3 4 2 2 3 2" xfId="39284"/>
    <cellStyle name="Valuta 4 3 3 4 2 2 3 2 2" xfId="39285"/>
    <cellStyle name="Valuta 4 3 3 4 2 2 3 3" xfId="39286"/>
    <cellStyle name="Valuta 4 3 3 4 2 2 4" xfId="39287"/>
    <cellStyle name="Valuta 4 3 3 4 2 2 4 2" xfId="39288"/>
    <cellStyle name="Valuta 4 3 3 4 2 2 4 2 2" xfId="39289"/>
    <cellStyle name="Valuta 4 3 3 4 2 2 4 3" xfId="39290"/>
    <cellStyle name="Valuta 4 3 3 4 2 2 5" xfId="39291"/>
    <cellStyle name="Valuta 4 3 3 4 2 2 5 2" xfId="39292"/>
    <cellStyle name="Valuta 4 3 3 4 2 2 6" xfId="39293"/>
    <cellStyle name="Valuta 4 3 3 4 2 3" xfId="39294"/>
    <cellStyle name="Valuta 4 3 3 4 2 3 2" xfId="39295"/>
    <cellStyle name="Valuta 4 3 3 4 2 3 2 2" xfId="39296"/>
    <cellStyle name="Valuta 4 3 3 4 2 3 2 2 2" xfId="39297"/>
    <cellStyle name="Valuta 4 3 3 4 2 3 2 3" xfId="39298"/>
    <cellStyle name="Valuta 4 3 3 4 2 3 3" xfId="39299"/>
    <cellStyle name="Valuta 4 3 3 4 2 3 3 2" xfId="39300"/>
    <cellStyle name="Valuta 4 3 3 4 2 3 4" xfId="39301"/>
    <cellStyle name="Valuta 4 3 3 4 2 4" xfId="39302"/>
    <cellStyle name="Valuta 4 3 3 4 2 4 2" xfId="39303"/>
    <cellStyle name="Valuta 4 3 3 4 2 4 2 2" xfId="39304"/>
    <cellStyle name="Valuta 4 3 3 4 2 4 3" xfId="39305"/>
    <cellStyle name="Valuta 4 3 3 4 2 5" xfId="39306"/>
    <cellStyle name="Valuta 4 3 3 4 2 5 2" xfId="39307"/>
    <cellStyle name="Valuta 4 3 3 4 2 5 2 2" xfId="39308"/>
    <cellStyle name="Valuta 4 3 3 4 2 5 3" xfId="39309"/>
    <cellStyle name="Valuta 4 3 3 4 2 6" xfId="39310"/>
    <cellStyle name="Valuta 4 3 3 4 2 6 2" xfId="39311"/>
    <cellStyle name="Valuta 4 3 3 4 2 7" xfId="39312"/>
    <cellStyle name="Valuta 4 3 3 4 3" xfId="39313"/>
    <cellStyle name="Valuta 4 3 3 4 3 2" xfId="39314"/>
    <cellStyle name="Valuta 4 3 3 4 3 2 2" xfId="39315"/>
    <cellStyle name="Valuta 4 3 3 4 3 2 2 2" xfId="39316"/>
    <cellStyle name="Valuta 4 3 3 4 3 2 2 2 2" xfId="39317"/>
    <cellStyle name="Valuta 4 3 3 4 3 2 2 3" xfId="39318"/>
    <cellStyle name="Valuta 4 3 3 4 3 2 3" xfId="39319"/>
    <cellStyle name="Valuta 4 3 3 4 3 2 3 2" xfId="39320"/>
    <cellStyle name="Valuta 4 3 3 4 3 2 4" xfId="39321"/>
    <cellStyle name="Valuta 4 3 3 4 3 3" xfId="39322"/>
    <cellStyle name="Valuta 4 3 3 4 3 3 2" xfId="39323"/>
    <cellStyle name="Valuta 4 3 3 4 3 3 2 2" xfId="39324"/>
    <cellStyle name="Valuta 4 3 3 4 3 3 3" xfId="39325"/>
    <cellStyle name="Valuta 4 3 3 4 3 4" xfId="39326"/>
    <cellStyle name="Valuta 4 3 3 4 3 4 2" xfId="39327"/>
    <cellStyle name="Valuta 4 3 3 4 3 4 2 2" xfId="39328"/>
    <cellStyle name="Valuta 4 3 3 4 3 4 3" xfId="39329"/>
    <cellStyle name="Valuta 4 3 3 4 3 5" xfId="39330"/>
    <cellStyle name="Valuta 4 3 3 4 3 5 2" xfId="39331"/>
    <cellStyle name="Valuta 4 3 3 4 3 6" xfId="39332"/>
    <cellStyle name="Valuta 4 3 3 4 4" xfId="39333"/>
    <cellStyle name="Valuta 4 3 3 4 4 2" xfId="39334"/>
    <cellStyle name="Valuta 4 3 3 4 4 2 2" xfId="39335"/>
    <cellStyle name="Valuta 4 3 3 4 4 2 2 2" xfId="39336"/>
    <cellStyle name="Valuta 4 3 3 4 4 2 3" xfId="39337"/>
    <cellStyle name="Valuta 4 3 3 4 4 3" xfId="39338"/>
    <cellStyle name="Valuta 4 3 3 4 4 3 2" xfId="39339"/>
    <cellStyle name="Valuta 4 3 3 4 4 4" xfId="39340"/>
    <cellStyle name="Valuta 4 3 3 4 5" xfId="39341"/>
    <cellStyle name="Valuta 4 3 3 4 5 2" xfId="39342"/>
    <cellStyle name="Valuta 4 3 3 4 5 2 2" xfId="39343"/>
    <cellStyle name="Valuta 4 3 3 4 5 3" xfId="39344"/>
    <cellStyle name="Valuta 4 3 3 4 6" xfId="39345"/>
    <cellStyle name="Valuta 4 3 3 4 6 2" xfId="39346"/>
    <cellStyle name="Valuta 4 3 3 4 6 2 2" xfId="39347"/>
    <cellStyle name="Valuta 4 3 3 4 6 3" xfId="39348"/>
    <cellStyle name="Valuta 4 3 3 4 7" xfId="39349"/>
    <cellStyle name="Valuta 4 3 3 4 7 2" xfId="39350"/>
    <cellStyle name="Valuta 4 3 3 4 8" xfId="39351"/>
    <cellStyle name="Valuta 4 3 3 5" xfId="39352"/>
    <cellStyle name="Valuta 4 3 3 5 2" xfId="39353"/>
    <cellStyle name="Valuta 4 3 3 5 2 2" xfId="39354"/>
    <cellStyle name="Valuta 4 3 3 5 2 2 2" xfId="39355"/>
    <cellStyle name="Valuta 4 3 3 5 2 2 2 2" xfId="39356"/>
    <cellStyle name="Valuta 4 3 3 5 2 2 2 2 2" xfId="39357"/>
    <cellStyle name="Valuta 4 3 3 5 2 2 2 3" xfId="39358"/>
    <cellStyle name="Valuta 4 3 3 5 2 2 3" xfId="39359"/>
    <cellStyle name="Valuta 4 3 3 5 2 2 3 2" xfId="39360"/>
    <cellStyle name="Valuta 4 3 3 5 2 2 4" xfId="39361"/>
    <cellStyle name="Valuta 4 3 3 5 2 3" xfId="39362"/>
    <cellStyle name="Valuta 4 3 3 5 2 3 2" xfId="39363"/>
    <cellStyle name="Valuta 4 3 3 5 2 3 2 2" xfId="39364"/>
    <cellStyle name="Valuta 4 3 3 5 2 3 3" xfId="39365"/>
    <cellStyle name="Valuta 4 3 3 5 2 4" xfId="39366"/>
    <cellStyle name="Valuta 4 3 3 5 2 4 2" xfId="39367"/>
    <cellStyle name="Valuta 4 3 3 5 2 4 2 2" xfId="39368"/>
    <cellStyle name="Valuta 4 3 3 5 2 4 3" xfId="39369"/>
    <cellStyle name="Valuta 4 3 3 5 2 5" xfId="39370"/>
    <cellStyle name="Valuta 4 3 3 5 2 5 2" xfId="39371"/>
    <cellStyle name="Valuta 4 3 3 5 2 6" xfId="39372"/>
    <cellStyle name="Valuta 4 3 3 5 3" xfId="39373"/>
    <cellStyle name="Valuta 4 3 3 5 3 2" xfId="39374"/>
    <cellStyle name="Valuta 4 3 3 5 3 2 2" xfId="39375"/>
    <cellStyle name="Valuta 4 3 3 5 3 2 2 2" xfId="39376"/>
    <cellStyle name="Valuta 4 3 3 5 3 2 3" xfId="39377"/>
    <cellStyle name="Valuta 4 3 3 5 3 3" xfId="39378"/>
    <cellStyle name="Valuta 4 3 3 5 3 3 2" xfId="39379"/>
    <cellStyle name="Valuta 4 3 3 5 3 4" xfId="39380"/>
    <cellStyle name="Valuta 4 3 3 5 4" xfId="39381"/>
    <cellStyle name="Valuta 4 3 3 5 4 2" xfId="39382"/>
    <cellStyle name="Valuta 4 3 3 5 4 2 2" xfId="39383"/>
    <cellStyle name="Valuta 4 3 3 5 4 3" xfId="39384"/>
    <cellStyle name="Valuta 4 3 3 5 5" xfId="39385"/>
    <cellStyle name="Valuta 4 3 3 5 5 2" xfId="39386"/>
    <cellStyle name="Valuta 4 3 3 5 5 2 2" xfId="39387"/>
    <cellStyle name="Valuta 4 3 3 5 5 3" xfId="39388"/>
    <cellStyle name="Valuta 4 3 3 5 6" xfId="39389"/>
    <cellStyle name="Valuta 4 3 3 5 6 2" xfId="39390"/>
    <cellStyle name="Valuta 4 3 3 5 7" xfId="39391"/>
    <cellStyle name="Valuta 4 3 3 6" xfId="39392"/>
    <cellStyle name="Valuta 4 3 3 6 2" xfId="39393"/>
    <cellStyle name="Valuta 4 3 3 6 2 2" xfId="39394"/>
    <cellStyle name="Valuta 4 3 3 6 2 2 2" xfId="39395"/>
    <cellStyle name="Valuta 4 3 3 6 2 2 2 2" xfId="39396"/>
    <cellStyle name="Valuta 4 3 3 6 2 2 3" xfId="39397"/>
    <cellStyle name="Valuta 4 3 3 6 2 3" xfId="39398"/>
    <cellStyle name="Valuta 4 3 3 6 2 3 2" xfId="39399"/>
    <cellStyle name="Valuta 4 3 3 6 2 4" xfId="39400"/>
    <cellStyle name="Valuta 4 3 3 6 3" xfId="39401"/>
    <cellStyle name="Valuta 4 3 3 6 3 2" xfId="39402"/>
    <cellStyle name="Valuta 4 3 3 6 3 2 2" xfId="39403"/>
    <cellStyle name="Valuta 4 3 3 6 3 3" xfId="39404"/>
    <cellStyle name="Valuta 4 3 3 6 4" xfId="39405"/>
    <cellStyle name="Valuta 4 3 3 6 4 2" xfId="39406"/>
    <cellStyle name="Valuta 4 3 3 6 4 2 2" xfId="39407"/>
    <cellStyle name="Valuta 4 3 3 6 4 3" xfId="39408"/>
    <cellStyle name="Valuta 4 3 3 6 5" xfId="39409"/>
    <cellStyle name="Valuta 4 3 3 6 5 2" xfId="39410"/>
    <cellStyle name="Valuta 4 3 3 6 6" xfId="39411"/>
    <cellStyle name="Valuta 4 3 3 7" xfId="39412"/>
    <cellStyle name="Valuta 4 3 3 7 2" xfId="39413"/>
    <cellStyle name="Valuta 4 3 3 7 2 2" xfId="39414"/>
    <cellStyle name="Valuta 4 3 3 7 2 2 2" xfId="39415"/>
    <cellStyle name="Valuta 4 3 3 7 2 3" xfId="39416"/>
    <cellStyle name="Valuta 4 3 3 7 3" xfId="39417"/>
    <cellStyle name="Valuta 4 3 3 7 3 2" xfId="39418"/>
    <cellStyle name="Valuta 4 3 3 7 4" xfId="39419"/>
    <cellStyle name="Valuta 4 3 3 8" xfId="39420"/>
    <cellStyle name="Valuta 4 3 3 8 2" xfId="39421"/>
    <cellStyle name="Valuta 4 3 3 8 2 2" xfId="39422"/>
    <cellStyle name="Valuta 4 3 3 8 3" xfId="39423"/>
    <cellStyle name="Valuta 4 3 3 9" xfId="39424"/>
    <cellStyle name="Valuta 4 3 3 9 2" xfId="39425"/>
    <cellStyle name="Valuta 4 3 3 9 2 2" xfId="39426"/>
    <cellStyle name="Valuta 4 3 3 9 3" xfId="39427"/>
    <cellStyle name="Valuta 4 3 4" xfId="39428"/>
    <cellStyle name="Valuta 4 3 4 2" xfId="39429"/>
    <cellStyle name="Valuta 4 3 4 2 2" xfId="39430"/>
    <cellStyle name="Valuta 4 3 4 2 2 2" xfId="39431"/>
    <cellStyle name="Valuta 4 3 4 2 2 2 2" xfId="39432"/>
    <cellStyle name="Valuta 4 3 4 2 2 2 2 2" xfId="39433"/>
    <cellStyle name="Valuta 4 3 4 2 2 2 2 2 2" xfId="39434"/>
    <cellStyle name="Valuta 4 3 4 2 2 2 2 2 2 2" xfId="39435"/>
    <cellStyle name="Valuta 4 3 4 2 2 2 2 2 3" xfId="39436"/>
    <cellStyle name="Valuta 4 3 4 2 2 2 2 3" xfId="39437"/>
    <cellStyle name="Valuta 4 3 4 2 2 2 2 3 2" xfId="39438"/>
    <cellStyle name="Valuta 4 3 4 2 2 2 2 4" xfId="39439"/>
    <cellStyle name="Valuta 4 3 4 2 2 2 3" xfId="39440"/>
    <cellStyle name="Valuta 4 3 4 2 2 2 3 2" xfId="39441"/>
    <cellStyle name="Valuta 4 3 4 2 2 2 3 2 2" xfId="39442"/>
    <cellStyle name="Valuta 4 3 4 2 2 2 3 3" xfId="39443"/>
    <cellStyle name="Valuta 4 3 4 2 2 2 4" xfId="39444"/>
    <cellStyle name="Valuta 4 3 4 2 2 2 4 2" xfId="39445"/>
    <cellStyle name="Valuta 4 3 4 2 2 2 4 2 2" xfId="39446"/>
    <cellStyle name="Valuta 4 3 4 2 2 2 4 3" xfId="39447"/>
    <cellStyle name="Valuta 4 3 4 2 2 2 5" xfId="39448"/>
    <cellStyle name="Valuta 4 3 4 2 2 2 5 2" xfId="39449"/>
    <cellStyle name="Valuta 4 3 4 2 2 2 6" xfId="39450"/>
    <cellStyle name="Valuta 4 3 4 2 2 3" xfId="39451"/>
    <cellStyle name="Valuta 4 3 4 2 2 3 2" xfId="39452"/>
    <cellStyle name="Valuta 4 3 4 2 2 3 2 2" xfId="39453"/>
    <cellStyle name="Valuta 4 3 4 2 2 3 2 2 2" xfId="39454"/>
    <cellStyle name="Valuta 4 3 4 2 2 3 2 3" xfId="39455"/>
    <cellStyle name="Valuta 4 3 4 2 2 3 3" xfId="39456"/>
    <cellStyle name="Valuta 4 3 4 2 2 3 3 2" xfId="39457"/>
    <cellStyle name="Valuta 4 3 4 2 2 3 4" xfId="39458"/>
    <cellStyle name="Valuta 4 3 4 2 2 4" xfId="39459"/>
    <cellStyle name="Valuta 4 3 4 2 2 4 2" xfId="39460"/>
    <cellStyle name="Valuta 4 3 4 2 2 4 2 2" xfId="39461"/>
    <cellStyle name="Valuta 4 3 4 2 2 4 3" xfId="39462"/>
    <cellStyle name="Valuta 4 3 4 2 2 5" xfId="39463"/>
    <cellStyle name="Valuta 4 3 4 2 2 5 2" xfId="39464"/>
    <cellStyle name="Valuta 4 3 4 2 2 5 2 2" xfId="39465"/>
    <cellStyle name="Valuta 4 3 4 2 2 5 3" xfId="39466"/>
    <cellStyle name="Valuta 4 3 4 2 2 6" xfId="39467"/>
    <cellStyle name="Valuta 4 3 4 2 2 6 2" xfId="39468"/>
    <cellStyle name="Valuta 4 3 4 2 2 7" xfId="39469"/>
    <cellStyle name="Valuta 4 3 4 2 3" xfId="39470"/>
    <cellStyle name="Valuta 4 3 4 2 3 2" xfId="39471"/>
    <cellStyle name="Valuta 4 3 4 2 3 2 2" xfId="39472"/>
    <cellStyle name="Valuta 4 3 4 2 3 2 2 2" xfId="39473"/>
    <cellStyle name="Valuta 4 3 4 2 3 2 2 2 2" xfId="39474"/>
    <cellStyle name="Valuta 4 3 4 2 3 2 2 3" xfId="39475"/>
    <cellStyle name="Valuta 4 3 4 2 3 2 3" xfId="39476"/>
    <cellStyle name="Valuta 4 3 4 2 3 2 3 2" xfId="39477"/>
    <cellStyle name="Valuta 4 3 4 2 3 2 4" xfId="39478"/>
    <cellStyle name="Valuta 4 3 4 2 3 3" xfId="39479"/>
    <cellStyle name="Valuta 4 3 4 2 3 3 2" xfId="39480"/>
    <cellStyle name="Valuta 4 3 4 2 3 3 2 2" xfId="39481"/>
    <cellStyle name="Valuta 4 3 4 2 3 3 3" xfId="39482"/>
    <cellStyle name="Valuta 4 3 4 2 3 4" xfId="39483"/>
    <cellStyle name="Valuta 4 3 4 2 3 4 2" xfId="39484"/>
    <cellStyle name="Valuta 4 3 4 2 3 4 2 2" xfId="39485"/>
    <cellStyle name="Valuta 4 3 4 2 3 4 3" xfId="39486"/>
    <cellStyle name="Valuta 4 3 4 2 3 5" xfId="39487"/>
    <cellStyle name="Valuta 4 3 4 2 3 5 2" xfId="39488"/>
    <cellStyle name="Valuta 4 3 4 2 3 6" xfId="39489"/>
    <cellStyle name="Valuta 4 3 4 2 4" xfId="39490"/>
    <cellStyle name="Valuta 4 3 4 2 4 2" xfId="39491"/>
    <cellStyle name="Valuta 4 3 4 2 4 2 2" xfId="39492"/>
    <cellStyle name="Valuta 4 3 4 2 4 2 2 2" xfId="39493"/>
    <cellStyle name="Valuta 4 3 4 2 4 2 3" xfId="39494"/>
    <cellStyle name="Valuta 4 3 4 2 4 3" xfId="39495"/>
    <cellStyle name="Valuta 4 3 4 2 4 3 2" xfId="39496"/>
    <cellStyle name="Valuta 4 3 4 2 4 4" xfId="39497"/>
    <cellStyle name="Valuta 4 3 4 2 5" xfId="39498"/>
    <cellStyle name="Valuta 4 3 4 2 5 2" xfId="39499"/>
    <cellStyle name="Valuta 4 3 4 2 5 2 2" xfId="39500"/>
    <cellStyle name="Valuta 4 3 4 2 5 3" xfId="39501"/>
    <cellStyle name="Valuta 4 3 4 2 6" xfId="39502"/>
    <cellStyle name="Valuta 4 3 4 2 6 2" xfId="39503"/>
    <cellStyle name="Valuta 4 3 4 2 6 2 2" xfId="39504"/>
    <cellStyle name="Valuta 4 3 4 2 6 3" xfId="39505"/>
    <cellStyle name="Valuta 4 3 4 2 7" xfId="39506"/>
    <cellStyle name="Valuta 4 3 4 2 7 2" xfId="39507"/>
    <cellStyle name="Valuta 4 3 4 2 8" xfId="39508"/>
    <cellStyle name="Valuta 4 3 4 3" xfId="39509"/>
    <cellStyle name="Valuta 4 3 4 3 2" xfId="39510"/>
    <cellStyle name="Valuta 4 3 4 3 2 2" xfId="39511"/>
    <cellStyle name="Valuta 4 3 4 3 2 2 2" xfId="39512"/>
    <cellStyle name="Valuta 4 3 4 3 2 2 2 2" xfId="39513"/>
    <cellStyle name="Valuta 4 3 4 3 2 2 2 2 2" xfId="39514"/>
    <cellStyle name="Valuta 4 3 4 3 2 2 2 3" xfId="39515"/>
    <cellStyle name="Valuta 4 3 4 3 2 2 3" xfId="39516"/>
    <cellStyle name="Valuta 4 3 4 3 2 2 3 2" xfId="39517"/>
    <cellStyle name="Valuta 4 3 4 3 2 2 4" xfId="39518"/>
    <cellStyle name="Valuta 4 3 4 3 2 3" xfId="39519"/>
    <cellStyle name="Valuta 4 3 4 3 2 3 2" xfId="39520"/>
    <cellStyle name="Valuta 4 3 4 3 2 3 2 2" xfId="39521"/>
    <cellStyle name="Valuta 4 3 4 3 2 3 3" xfId="39522"/>
    <cellStyle name="Valuta 4 3 4 3 2 4" xfId="39523"/>
    <cellStyle name="Valuta 4 3 4 3 2 4 2" xfId="39524"/>
    <cellStyle name="Valuta 4 3 4 3 2 4 2 2" xfId="39525"/>
    <cellStyle name="Valuta 4 3 4 3 2 4 3" xfId="39526"/>
    <cellStyle name="Valuta 4 3 4 3 2 5" xfId="39527"/>
    <cellStyle name="Valuta 4 3 4 3 2 5 2" xfId="39528"/>
    <cellStyle name="Valuta 4 3 4 3 2 6" xfId="39529"/>
    <cellStyle name="Valuta 4 3 4 3 3" xfId="39530"/>
    <cellStyle name="Valuta 4 3 4 3 3 2" xfId="39531"/>
    <cellStyle name="Valuta 4 3 4 3 3 2 2" xfId="39532"/>
    <cellStyle name="Valuta 4 3 4 3 3 2 2 2" xfId="39533"/>
    <cellStyle name="Valuta 4 3 4 3 3 2 3" xfId="39534"/>
    <cellStyle name="Valuta 4 3 4 3 3 3" xfId="39535"/>
    <cellStyle name="Valuta 4 3 4 3 3 3 2" xfId="39536"/>
    <cellStyle name="Valuta 4 3 4 3 3 4" xfId="39537"/>
    <cellStyle name="Valuta 4 3 4 3 4" xfId="39538"/>
    <cellStyle name="Valuta 4 3 4 3 4 2" xfId="39539"/>
    <cellStyle name="Valuta 4 3 4 3 4 2 2" xfId="39540"/>
    <cellStyle name="Valuta 4 3 4 3 4 3" xfId="39541"/>
    <cellStyle name="Valuta 4 3 4 3 5" xfId="39542"/>
    <cellStyle name="Valuta 4 3 4 3 5 2" xfId="39543"/>
    <cellStyle name="Valuta 4 3 4 3 5 2 2" xfId="39544"/>
    <cellStyle name="Valuta 4 3 4 3 5 3" xfId="39545"/>
    <cellStyle name="Valuta 4 3 4 3 6" xfId="39546"/>
    <cellStyle name="Valuta 4 3 4 3 6 2" xfId="39547"/>
    <cellStyle name="Valuta 4 3 4 3 7" xfId="39548"/>
    <cellStyle name="Valuta 4 3 4 4" xfId="39549"/>
    <cellStyle name="Valuta 4 3 4 4 2" xfId="39550"/>
    <cellStyle name="Valuta 4 3 4 4 2 2" xfId="39551"/>
    <cellStyle name="Valuta 4 3 4 4 2 2 2" xfId="39552"/>
    <cellStyle name="Valuta 4 3 4 4 2 2 2 2" xfId="39553"/>
    <cellStyle name="Valuta 4 3 4 4 2 2 3" xfId="39554"/>
    <cellStyle name="Valuta 4 3 4 4 2 3" xfId="39555"/>
    <cellStyle name="Valuta 4 3 4 4 2 3 2" xfId="39556"/>
    <cellStyle name="Valuta 4 3 4 4 2 4" xfId="39557"/>
    <cellStyle name="Valuta 4 3 4 4 3" xfId="39558"/>
    <cellStyle name="Valuta 4 3 4 4 3 2" xfId="39559"/>
    <cellStyle name="Valuta 4 3 4 4 3 2 2" xfId="39560"/>
    <cellStyle name="Valuta 4 3 4 4 3 3" xfId="39561"/>
    <cellStyle name="Valuta 4 3 4 4 4" xfId="39562"/>
    <cellStyle name="Valuta 4 3 4 4 4 2" xfId="39563"/>
    <cellStyle name="Valuta 4 3 4 4 4 2 2" xfId="39564"/>
    <cellStyle name="Valuta 4 3 4 4 4 3" xfId="39565"/>
    <cellStyle name="Valuta 4 3 4 4 5" xfId="39566"/>
    <cellStyle name="Valuta 4 3 4 4 5 2" xfId="39567"/>
    <cellStyle name="Valuta 4 3 4 4 6" xfId="39568"/>
    <cellStyle name="Valuta 4 3 4 5" xfId="39569"/>
    <cellStyle name="Valuta 4 3 4 5 2" xfId="39570"/>
    <cellStyle name="Valuta 4 3 4 5 2 2" xfId="39571"/>
    <cellStyle name="Valuta 4 3 4 5 2 2 2" xfId="39572"/>
    <cellStyle name="Valuta 4 3 4 5 2 3" xfId="39573"/>
    <cellStyle name="Valuta 4 3 4 5 3" xfId="39574"/>
    <cellStyle name="Valuta 4 3 4 5 3 2" xfId="39575"/>
    <cellStyle name="Valuta 4 3 4 5 4" xfId="39576"/>
    <cellStyle name="Valuta 4 3 4 6" xfId="39577"/>
    <cellStyle name="Valuta 4 3 4 6 2" xfId="39578"/>
    <cellStyle name="Valuta 4 3 4 6 2 2" xfId="39579"/>
    <cellStyle name="Valuta 4 3 4 6 3" xfId="39580"/>
    <cellStyle name="Valuta 4 3 4 7" xfId="39581"/>
    <cellStyle name="Valuta 4 3 4 7 2" xfId="39582"/>
    <cellStyle name="Valuta 4 3 4 7 2 2" xfId="39583"/>
    <cellStyle name="Valuta 4 3 4 7 3" xfId="39584"/>
    <cellStyle name="Valuta 4 3 4 8" xfId="39585"/>
    <cellStyle name="Valuta 4 3 4 8 2" xfId="39586"/>
    <cellStyle name="Valuta 4 3 4 9" xfId="39587"/>
    <cellStyle name="Valuta 4 3 5" xfId="39588"/>
    <cellStyle name="Valuta 4 3 5 2" xfId="39589"/>
    <cellStyle name="Valuta 4 3 5 2 2" xfId="39590"/>
    <cellStyle name="Valuta 4 3 5 2 2 2" xfId="39591"/>
    <cellStyle name="Valuta 4 3 5 2 2 2 2" xfId="39592"/>
    <cellStyle name="Valuta 4 3 5 2 2 2 2 2" xfId="39593"/>
    <cellStyle name="Valuta 4 3 5 2 2 2 2 2 2" xfId="39594"/>
    <cellStyle name="Valuta 4 3 5 2 2 2 2 2 2 2" xfId="39595"/>
    <cellStyle name="Valuta 4 3 5 2 2 2 2 2 3" xfId="39596"/>
    <cellStyle name="Valuta 4 3 5 2 2 2 2 3" xfId="39597"/>
    <cellStyle name="Valuta 4 3 5 2 2 2 2 3 2" xfId="39598"/>
    <cellStyle name="Valuta 4 3 5 2 2 2 2 4" xfId="39599"/>
    <cellStyle name="Valuta 4 3 5 2 2 2 3" xfId="39600"/>
    <cellStyle name="Valuta 4 3 5 2 2 2 3 2" xfId="39601"/>
    <cellStyle name="Valuta 4 3 5 2 2 2 3 2 2" xfId="39602"/>
    <cellStyle name="Valuta 4 3 5 2 2 2 3 3" xfId="39603"/>
    <cellStyle name="Valuta 4 3 5 2 2 2 4" xfId="39604"/>
    <cellStyle name="Valuta 4 3 5 2 2 2 4 2" xfId="39605"/>
    <cellStyle name="Valuta 4 3 5 2 2 2 4 2 2" xfId="39606"/>
    <cellStyle name="Valuta 4 3 5 2 2 2 4 3" xfId="39607"/>
    <cellStyle name="Valuta 4 3 5 2 2 2 5" xfId="39608"/>
    <cellStyle name="Valuta 4 3 5 2 2 2 5 2" xfId="39609"/>
    <cellStyle name="Valuta 4 3 5 2 2 2 6" xfId="39610"/>
    <cellStyle name="Valuta 4 3 5 2 2 3" xfId="39611"/>
    <cellStyle name="Valuta 4 3 5 2 2 3 2" xfId="39612"/>
    <cellStyle name="Valuta 4 3 5 2 2 3 2 2" xfId="39613"/>
    <cellStyle name="Valuta 4 3 5 2 2 3 2 2 2" xfId="39614"/>
    <cellStyle name="Valuta 4 3 5 2 2 3 2 3" xfId="39615"/>
    <cellStyle name="Valuta 4 3 5 2 2 3 3" xfId="39616"/>
    <cellStyle name="Valuta 4 3 5 2 2 3 3 2" xfId="39617"/>
    <cellStyle name="Valuta 4 3 5 2 2 3 4" xfId="39618"/>
    <cellStyle name="Valuta 4 3 5 2 2 4" xfId="39619"/>
    <cellStyle name="Valuta 4 3 5 2 2 4 2" xfId="39620"/>
    <cellStyle name="Valuta 4 3 5 2 2 4 2 2" xfId="39621"/>
    <cellStyle name="Valuta 4 3 5 2 2 4 3" xfId="39622"/>
    <cellStyle name="Valuta 4 3 5 2 2 5" xfId="39623"/>
    <cellStyle name="Valuta 4 3 5 2 2 5 2" xfId="39624"/>
    <cellStyle name="Valuta 4 3 5 2 2 5 2 2" xfId="39625"/>
    <cellStyle name="Valuta 4 3 5 2 2 5 3" xfId="39626"/>
    <cellStyle name="Valuta 4 3 5 2 2 6" xfId="39627"/>
    <cellStyle name="Valuta 4 3 5 2 2 6 2" xfId="39628"/>
    <cellStyle name="Valuta 4 3 5 2 2 7" xfId="39629"/>
    <cellStyle name="Valuta 4 3 5 2 3" xfId="39630"/>
    <cellStyle name="Valuta 4 3 5 2 3 2" xfId="39631"/>
    <cellStyle name="Valuta 4 3 5 2 3 2 2" xfId="39632"/>
    <cellStyle name="Valuta 4 3 5 2 3 2 2 2" xfId="39633"/>
    <cellStyle name="Valuta 4 3 5 2 3 2 2 2 2" xfId="39634"/>
    <cellStyle name="Valuta 4 3 5 2 3 2 2 3" xfId="39635"/>
    <cellStyle name="Valuta 4 3 5 2 3 2 3" xfId="39636"/>
    <cellStyle name="Valuta 4 3 5 2 3 2 3 2" xfId="39637"/>
    <cellStyle name="Valuta 4 3 5 2 3 2 4" xfId="39638"/>
    <cellStyle name="Valuta 4 3 5 2 3 3" xfId="39639"/>
    <cellStyle name="Valuta 4 3 5 2 3 3 2" xfId="39640"/>
    <cellStyle name="Valuta 4 3 5 2 3 3 2 2" xfId="39641"/>
    <cellStyle name="Valuta 4 3 5 2 3 3 3" xfId="39642"/>
    <cellStyle name="Valuta 4 3 5 2 3 4" xfId="39643"/>
    <cellStyle name="Valuta 4 3 5 2 3 4 2" xfId="39644"/>
    <cellStyle name="Valuta 4 3 5 2 3 4 2 2" xfId="39645"/>
    <cellStyle name="Valuta 4 3 5 2 3 4 3" xfId="39646"/>
    <cellStyle name="Valuta 4 3 5 2 3 5" xfId="39647"/>
    <cellStyle name="Valuta 4 3 5 2 3 5 2" xfId="39648"/>
    <cellStyle name="Valuta 4 3 5 2 3 6" xfId="39649"/>
    <cellStyle name="Valuta 4 3 5 2 4" xfId="39650"/>
    <cellStyle name="Valuta 4 3 5 2 4 2" xfId="39651"/>
    <cellStyle name="Valuta 4 3 5 2 4 2 2" xfId="39652"/>
    <cellStyle name="Valuta 4 3 5 2 4 2 2 2" xfId="39653"/>
    <cellStyle name="Valuta 4 3 5 2 4 2 3" xfId="39654"/>
    <cellStyle name="Valuta 4 3 5 2 4 3" xfId="39655"/>
    <cellStyle name="Valuta 4 3 5 2 4 3 2" xfId="39656"/>
    <cellStyle name="Valuta 4 3 5 2 4 4" xfId="39657"/>
    <cellStyle name="Valuta 4 3 5 2 5" xfId="39658"/>
    <cellStyle name="Valuta 4 3 5 2 5 2" xfId="39659"/>
    <cellStyle name="Valuta 4 3 5 2 5 2 2" xfId="39660"/>
    <cellStyle name="Valuta 4 3 5 2 5 3" xfId="39661"/>
    <cellStyle name="Valuta 4 3 5 2 6" xfId="39662"/>
    <cellStyle name="Valuta 4 3 5 2 6 2" xfId="39663"/>
    <cellStyle name="Valuta 4 3 5 2 6 2 2" xfId="39664"/>
    <cellStyle name="Valuta 4 3 5 2 6 3" xfId="39665"/>
    <cellStyle name="Valuta 4 3 5 2 7" xfId="39666"/>
    <cellStyle name="Valuta 4 3 5 2 7 2" xfId="39667"/>
    <cellStyle name="Valuta 4 3 5 2 8" xfId="39668"/>
    <cellStyle name="Valuta 4 3 5 3" xfId="39669"/>
    <cellStyle name="Valuta 4 3 5 3 2" xfId="39670"/>
    <cellStyle name="Valuta 4 3 5 3 2 2" xfId="39671"/>
    <cellStyle name="Valuta 4 3 5 3 2 2 2" xfId="39672"/>
    <cellStyle name="Valuta 4 3 5 3 2 2 2 2" xfId="39673"/>
    <cellStyle name="Valuta 4 3 5 3 2 2 2 2 2" xfId="39674"/>
    <cellStyle name="Valuta 4 3 5 3 2 2 2 3" xfId="39675"/>
    <cellStyle name="Valuta 4 3 5 3 2 2 3" xfId="39676"/>
    <cellStyle name="Valuta 4 3 5 3 2 2 3 2" xfId="39677"/>
    <cellStyle name="Valuta 4 3 5 3 2 2 4" xfId="39678"/>
    <cellStyle name="Valuta 4 3 5 3 2 3" xfId="39679"/>
    <cellStyle name="Valuta 4 3 5 3 2 3 2" xfId="39680"/>
    <cellStyle name="Valuta 4 3 5 3 2 3 2 2" xfId="39681"/>
    <cellStyle name="Valuta 4 3 5 3 2 3 3" xfId="39682"/>
    <cellStyle name="Valuta 4 3 5 3 2 4" xfId="39683"/>
    <cellStyle name="Valuta 4 3 5 3 2 4 2" xfId="39684"/>
    <cellStyle name="Valuta 4 3 5 3 2 4 2 2" xfId="39685"/>
    <cellStyle name="Valuta 4 3 5 3 2 4 3" xfId="39686"/>
    <cellStyle name="Valuta 4 3 5 3 2 5" xfId="39687"/>
    <cellStyle name="Valuta 4 3 5 3 2 5 2" xfId="39688"/>
    <cellStyle name="Valuta 4 3 5 3 2 6" xfId="39689"/>
    <cellStyle name="Valuta 4 3 5 3 3" xfId="39690"/>
    <cellStyle name="Valuta 4 3 5 3 3 2" xfId="39691"/>
    <cellStyle name="Valuta 4 3 5 3 3 2 2" xfId="39692"/>
    <cellStyle name="Valuta 4 3 5 3 3 2 2 2" xfId="39693"/>
    <cellStyle name="Valuta 4 3 5 3 3 2 3" xfId="39694"/>
    <cellStyle name="Valuta 4 3 5 3 3 3" xfId="39695"/>
    <cellStyle name="Valuta 4 3 5 3 3 3 2" xfId="39696"/>
    <cellStyle name="Valuta 4 3 5 3 3 4" xfId="39697"/>
    <cellStyle name="Valuta 4 3 5 3 4" xfId="39698"/>
    <cellStyle name="Valuta 4 3 5 3 4 2" xfId="39699"/>
    <cellStyle name="Valuta 4 3 5 3 4 2 2" xfId="39700"/>
    <cellStyle name="Valuta 4 3 5 3 4 3" xfId="39701"/>
    <cellStyle name="Valuta 4 3 5 3 5" xfId="39702"/>
    <cellStyle name="Valuta 4 3 5 3 5 2" xfId="39703"/>
    <cellStyle name="Valuta 4 3 5 3 5 2 2" xfId="39704"/>
    <cellStyle name="Valuta 4 3 5 3 5 3" xfId="39705"/>
    <cellStyle name="Valuta 4 3 5 3 6" xfId="39706"/>
    <cellStyle name="Valuta 4 3 5 3 6 2" xfId="39707"/>
    <cellStyle name="Valuta 4 3 5 3 7" xfId="39708"/>
    <cellStyle name="Valuta 4 3 5 4" xfId="39709"/>
    <cellStyle name="Valuta 4 3 5 4 2" xfId="39710"/>
    <cellStyle name="Valuta 4 3 5 4 2 2" xfId="39711"/>
    <cellStyle name="Valuta 4 3 5 4 2 2 2" xfId="39712"/>
    <cellStyle name="Valuta 4 3 5 4 2 2 2 2" xfId="39713"/>
    <cellStyle name="Valuta 4 3 5 4 2 2 3" xfId="39714"/>
    <cellStyle name="Valuta 4 3 5 4 2 3" xfId="39715"/>
    <cellStyle name="Valuta 4 3 5 4 2 3 2" xfId="39716"/>
    <cellStyle name="Valuta 4 3 5 4 2 4" xfId="39717"/>
    <cellStyle name="Valuta 4 3 5 4 3" xfId="39718"/>
    <cellStyle name="Valuta 4 3 5 4 3 2" xfId="39719"/>
    <cellStyle name="Valuta 4 3 5 4 3 2 2" xfId="39720"/>
    <cellStyle name="Valuta 4 3 5 4 3 3" xfId="39721"/>
    <cellStyle name="Valuta 4 3 5 4 4" xfId="39722"/>
    <cellStyle name="Valuta 4 3 5 4 4 2" xfId="39723"/>
    <cellStyle name="Valuta 4 3 5 4 4 2 2" xfId="39724"/>
    <cellStyle name="Valuta 4 3 5 4 4 3" xfId="39725"/>
    <cellStyle name="Valuta 4 3 5 4 5" xfId="39726"/>
    <cellStyle name="Valuta 4 3 5 4 5 2" xfId="39727"/>
    <cellStyle name="Valuta 4 3 5 4 6" xfId="39728"/>
    <cellStyle name="Valuta 4 3 5 5" xfId="39729"/>
    <cellStyle name="Valuta 4 3 5 5 2" xfId="39730"/>
    <cellStyle name="Valuta 4 3 5 5 2 2" xfId="39731"/>
    <cellStyle name="Valuta 4 3 5 5 2 2 2" xfId="39732"/>
    <cellStyle name="Valuta 4 3 5 5 2 3" xfId="39733"/>
    <cellStyle name="Valuta 4 3 5 5 3" xfId="39734"/>
    <cellStyle name="Valuta 4 3 5 5 3 2" xfId="39735"/>
    <cellStyle name="Valuta 4 3 5 5 4" xfId="39736"/>
    <cellStyle name="Valuta 4 3 5 6" xfId="39737"/>
    <cellStyle name="Valuta 4 3 5 6 2" xfId="39738"/>
    <cellStyle name="Valuta 4 3 5 6 2 2" xfId="39739"/>
    <cellStyle name="Valuta 4 3 5 6 3" xfId="39740"/>
    <cellStyle name="Valuta 4 3 5 7" xfId="39741"/>
    <cellStyle name="Valuta 4 3 5 7 2" xfId="39742"/>
    <cellStyle name="Valuta 4 3 5 7 2 2" xfId="39743"/>
    <cellStyle name="Valuta 4 3 5 7 3" xfId="39744"/>
    <cellStyle name="Valuta 4 3 5 8" xfId="39745"/>
    <cellStyle name="Valuta 4 3 5 8 2" xfId="39746"/>
    <cellStyle name="Valuta 4 3 5 9" xfId="39747"/>
    <cellStyle name="Valuta 4 3 6" xfId="39748"/>
    <cellStyle name="Valuta 4 3 6 2" xfId="39749"/>
    <cellStyle name="Valuta 4 3 6 2 2" xfId="39750"/>
    <cellStyle name="Valuta 4 3 6 2 2 2" xfId="39751"/>
    <cellStyle name="Valuta 4 3 6 2 2 2 2" xfId="39752"/>
    <cellStyle name="Valuta 4 3 6 2 2 2 2 2" xfId="39753"/>
    <cellStyle name="Valuta 4 3 6 2 2 2 2 2 2" xfId="39754"/>
    <cellStyle name="Valuta 4 3 6 2 2 2 2 3" xfId="39755"/>
    <cellStyle name="Valuta 4 3 6 2 2 2 3" xfId="39756"/>
    <cellStyle name="Valuta 4 3 6 2 2 2 3 2" xfId="39757"/>
    <cellStyle name="Valuta 4 3 6 2 2 2 4" xfId="39758"/>
    <cellStyle name="Valuta 4 3 6 2 2 3" xfId="39759"/>
    <cellStyle name="Valuta 4 3 6 2 2 3 2" xfId="39760"/>
    <cellStyle name="Valuta 4 3 6 2 2 3 2 2" xfId="39761"/>
    <cellStyle name="Valuta 4 3 6 2 2 3 3" xfId="39762"/>
    <cellStyle name="Valuta 4 3 6 2 2 4" xfId="39763"/>
    <cellStyle name="Valuta 4 3 6 2 2 4 2" xfId="39764"/>
    <cellStyle name="Valuta 4 3 6 2 2 4 2 2" xfId="39765"/>
    <cellStyle name="Valuta 4 3 6 2 2 4 3" xfId="39766"/>
    <cellStyle name="Valuta 4 3 6 2 2 5" xfId="39767"/>
    <cellStyle name="Valuta 4 3 6 2 2 5 2" xfId="39768"/>
    <cellStyle name="Valuta 4 3 6 2 2 6" xfId="39769"/>
    <cellStyle name="Valuta 4 3 6 2 3" xfId="39770"/>
    <cellStyle name="Valuta 4 3 6 2 3 2" xfId="39771"/>
    <cellStyle name="Valuta 4 3 6 2 3 2 2" xfId="39772"/>
    <cellStyle name="Valuta 4 3 6 2 3 2 2 2" xfId="39773"/>
    <cellStyle name="Valuta 4 3 6 2 3 2 3" xfId="39774"/>
    <cellStyle name="Valuta 4 3 6 2 3 3" xfId="39775"/>
    <cellStyle name="Valuta 4 3 6 2 3 3 2" xfId="39776"/>
    <cellStyle name="Valuta 4 3 6 2 3 4" xfId="39777"/>
    <cellStyle name="Valuta 4 3 6 2 4" xfId="39778"/>
    <cellStyle name="Valuta 4 3 6 2 4 2" xfId="39779"/>
    <cellStyle name="Valuta 4 3 6 2 4 2 2" xfId="39780"/>
    <cellStyle name="Valuta 4 3 6 2 4 3" xfId="39781"/>
    <cellStyle name="Valuta 4 3 6 2 5" xfId="39782"/>
    <cellStyle name="Valuta 4 3 6 2 5 2" xfId="39783"/>
    <cellStyle name="Valuta 4 3 6 2 5 2 2" xfId="39784"/>
    <cellStyle name="Valuta 4 3 6 2 5 3" xfId="39785"/>
    <cellStyle name="Valuta 4 3 6 2 6" xfId="39786"/>
    <cellStyle name="Valuta 4 3 6 2 6 2" xfId="39787"/>
    <cellStyle name="Valuta 4 3 6 2 7" xfId="39788"/>
    <cellStyle name="Valuta 4 3 6 3" xfId="39789"/>
    <cellStyle name="Valuta 4 3 6 3 2" xfId="39790"/>
    <cellStyle name="Valuta 4 3 6 3 2 2" xfId="39791"/>
    <cellStyle name="Valuta 4 3 6 3 2 2 2" xfId="39792"/>
    <cellStyle name="Valuta 4 3 6 3 2 2 2 2" xfId="39793"/>
    <cellStyle name="Valuta 4 3 6 3 2 2 3" xfId="39794"/>
    <cellStyle name="Valuta 4 3 6 3 2 3" xfId="39795"/>
    <cellStyle name="Valuta 4 3 6 3 2 3 2" xfId="39796"/>
    <cellStyle name="Valuta 4 3 6 3 2 4" xfId="39797"/>
    <cellStyle name="Valuta 4 3 6 3 3" xfId="39798"/>
    <cellStyle name="Valuta 4 3 6 3 3 2" xfId="39799"/>
    <cellStyle name="Valuta 4 3 6 3 3 2 2" xfId="39800"/>
    <cellStyle name="Valuta 4 3 6 3 3 3" xfId="39801"/>
    <cellStyle name="Valuta 4 3 6 3 4" xfId="39802"/>
    <cellStyle name="Valuta 4 3 6 3 4 2" xfId="39803"/>
    <cellStyle name="Valuta 4 3 6 3 4 2 2" xfId="39804"/>
    <cellStyle name="Valuta 4 3 6 3 4 3" xfId="39805"/>
    <cellStyle name="Valuta 4 3 6 3 5" xfId="39806"/>
    <cellStyle name="Valuta 4 3 6 3 5 2" xfId="39807"/>
    <cellStyle name="Valuta 4 3 6 3 6" xfId="39808"/>
    <cellStyle name="Valuta 4 3 6 4" xfId="39809"/>
    <cellStyle name="Valuta 4 3 6 4 2" xfId="39810"/>
    <cellStyle name="Valuta 4 3 6 4 2 2" xfId="39811"/>
    <cellStyle name="Valuta 4 3 6 4 2 2 2" xfId="39812"/>
    <cellStyle name="Valuta 4 3 6 4 2 3" xfId="39813"/>
    <cellStyle name="Valuta 4 3 6 4 3" xfId="39814"/>
    <cellStyle name="Valuta 4 3 6 4 3 2" xfId="39815"/>
    <cellStyle name="Valuta 4 3 6 4 4" xfId="39816"/>
    <cellStyle name="Valuta 4 3 6 5" xfId="39817"/>
    <cellStyle name="Valuta 4 3 6 5 2" xfId="39818"/>
    <cellStyle name="Valuta 4 3 6 5 2 2" xfId="39819"/>
    <cellStyle name="Valuta 4 3 6 5 3" xfId="39820"/>
    <cellStyle name="Valuta 4 3 6 6" xfId="39821"/>
    <cellStyle name="Valuta 4 3 6 6 2" xfId="39822"/>
    <cellStyle name="Valuta 4 3 6 6 2 2" xfId="39823"/>
    <cellStyle name="Valuta 4 3 6 6 3" xfId="39824"/>
    <cellStyle name="Valuta 4 3 6 7" xfId="39825"/>
    <cellStyle name="Valuta 4 3 6 7 2" xfId="39826"/>
    <cellStyle name="Valuta 4 3 6 8" xfId="39827"/>
    <cellStyle name="Valuta 4 3 7" xfId="39828"/>
    <cellStyle name="Valuta 4 3 7 2" xfId="39829"/>
    <cellStyle name="Valuta 4 3 7 2 2" xfId="39830"/>
    <cellStyle name="Valuta 4 3 7 2 2 2" xfId="39831"/>
    <cellStyle name="Valuta 4 3 7 2 2 2 2" xfId="39832"/>
    <cellStyle name="Valuta 4 3 7 2 2 2 2 2" xfId="39833"/>
    <cellStyle name="Valuta 4 3 7 2 2 2 3" xfId="39834"/>
    <cellStyle name="Valuta 4 3 7 2 2 3" xfId="39835"/>
    <cellStyle name="Valuta 4 3 7 2 2 3 2" xfId="39836"/>
    <cellStyle name="Valuta 4 3 7 2 2 4" xfId="39837"/>
    <cellStyle name="Valuta 4 3 7 2 3" xfId="39838"/>
    <cellStyle name="Valuta 4 3 7 2 3 2" xfId="39839"/>
    <cellStyle name="Valuta 4 3 7 2 3 2 2" xfId="39840"/>
    <cellStyle name="Valuta 4 3 7 2 3 3" xfId="39841"/>
    <cellStyle name="Valuta 4 3 7 2 4" xfId="39842"/>
    <cellStyle name="Valuta 4 3 7 2 4 2" xfId="39843"/>
    <cellStyle name="Valuta 4 3 7 2 4 2 2" xfId="39844"/>
    <cellStyle name="Valuta 4 3 7 2 4 3" xfId="39845"/>
    <cellStyle name="Valuta 4 3 7 2 5" xfId="39846"/>
    <cellStyle name="Valuta 4 3 7 2 5 2" xfId="39847"/>
    <cellStyle name="Valuta 4 3 7 2 6" xfId="39848"/>
    <cellStyle name="Valuta 4 3 7 3" xfId="39849"/>
    <cellStyle name="Valuta 4 3 7 3 2" xfId="39850"/>
    <cellStyle name="Valuta 4 3 7 3 2 2" xfId="39851"/>
    <cellStyle name="Valuta 4 3 7 3 2 2 2" xfId="39852"/>
    <cellStyle name="Valuta 4 3 7 3 2 3" xfId="39853"/>
    <cellStyle name="Valuta 4 3 7 3 3" xfId="39854"/>
    <cellStyle name="Valuta 4 3 7 3 3 2" xfId="39855"/>
    <cellStyle name="Valuta 4 3 7 3 4" xfId="39856"/>
    <cellStyle name="Valuta 4 3 7 4" xfId="39857"/>
    <cellStyle name="Valuta 4 3 7 4 2" xfId="39858"/>
    <cellStyle name="Valuta 4 3 7 4 2 2" xfId="39859"/>
    <cellStyle name="Valuta 4 3 7 4 3" xfId="39860"/>
    <cellStyle name="Valuta 4 3 7 5" xfId="39861"/>
    <cellStyle name="Valuta 4 3 7 5 2" xfId="39862"/>
    <cellStyle name="Valuta 4 3 7 5 2 2" xfId="39863"/>
    <cellStyle name="Valuta 4 3 7 5 3" xfId="39864"/>
    <cellStyle name="Valuta 4 3 7 6" xfId="39865"/>
    <cellStyle name="Valuta 4 3 7 6 2" xfId="39866"/>
    <cellStyle name="Valuta 4 3 7 7" xfId="39867"/>
    <cellStyle name="Valuta 4 3 8" xfId="39868"/>
    <cellStyle name="Valuta 4 3 8 2" xfId="39869"/>
    <cellStyle name="Valuta 4 3 8 2 2" xfId="39870"/>
    <cellStyle name="Valuta 4 3 8 2 2 2" xfId="39871"/>
    <cellStyle name="Valuta 4 3 8 2 2 2 2" xfId="39872"/>
    <cellStyle name="Valuta 4 3 8 2 2 3" xfId="39873"/>
    <cellStyle name="Valuta 4 3 8 2 3" xfId="39874"/>
    <cellStyle name="Valuta 4 3 8 2 3 2" xfId="39875"/>
    <cellStyle name="Valuta 4 3 8 2 4" xfId="39876"/>
    <cellStyle name="Valuta 4 3 8 3" xfId="39877"/>
    <cellStyle name="Valuta 4 3 8 3 2" xfId="39878"/>
    <cellStyle name="Valuta 4 3 8 3 2 2" xfId="39879"/>
    <cellStyle name="Valuta 4 3 8 3 3" xfId="39880"/>
    <cellStyle name="Valuta 4 3 8 4" xfId="39881"/>
    <cellStyle name="Valuta 4 3 8 4 2" xfId="39882"/>
    <cellStyle name="Valuta 4 3 8 4 2 2" xfId="39883"/>
    <cellStyle name="Valuta 4 3 8 4 3" xfId="39884"/>
    <cellStyle name="Valuta 4 3 8 5" xfId="39885"/>
    <cellStyle name="Valuta 4 3 8 5 2" xfId="39886"/>
    <cellStyle name="Valuta 4 3 8 6" xfId="39887"/>
    <cellStyle name="Valuta 4 3 9" xfId="39888"/>
    <cellStyle name="Valuta 4 3 9 2" xfId="39889"/>
    <cellStyle name="Valuta 4 3 9 2 2" xfId="39890"/>
    <cellStyle name="Valuta 4 3 9 2 2 2" xfId="39891"/>
    <cellStyle name="Valuta 4 3 9 2 3" xfId="39892"/>
    <cellStyle name="Valuta 4 3 9 3" xfId="39893"/>
    <cellStyle name="Valuta 4 3 9 3 2" xfId="39894"/>
    <cellStyle name="Valuta 4 3 9 4" xfId="39895"/>
    <cellStyle name="Valuta 4 4" xfId="39896"/>
    <cellStyle name="Valuta 5" xfId="39897"/>
    <cellStyle name="Valuta 5 2" xfId="39898"/>
    <cellStyle name="Valuta 5 2 2" xfId="39899"/>
    <cellStyle name="Valuta 5 2 3" xfId="39900"/>
    <cellStyle name="Valuta 5 2 3 2" xfId="39901"/>
    <cellStyle name="Valuta 5 2 3 2 2" xfId="39902"/>
    <cellStyle name="Valuta 5 2 3 2 2 2" xfId="39903"/>
    <cellStyle name="Valuta 5 2 3 2 2 2 2" xfId="39904"/>
    <cellStyle name="Valuta 5 2 3 2 2 3" xfId="39905"/>
    <cellStyle name="Valuta 5 2 3 2 3" xfId="39906"/>
    <cellStyle name="Valuta 5 2 3 2 3 2" xfId="39907"/>
    <cellStyle name="Valuta 5 2 3 2 4" xfId="39908"/>
    <cellStyle name="Valuta 5 2 3 3" xfId="39909"/>
    <cellStyle name="Valuta 5 2 3 3 2" xfId="39910"/>
    <cellStyle name="Valuta 5 2 3 3 2 2" xfId="39911"/>
    <cellStyle name="Valuta 5 2 3 3 3" xfId="39912"/>
    <cellStyle name="Valuta 5 2 3 4" xfId="39913"/>
    <cellStyle name="Valuta 5 2 3 4 2" xfId="39914"/>
    <cellStyle name="Valuta 5 2 3 4 2 2" xfId="39915"/>
    <cellStyle name="Valuta 5 2 3 4 3" xfId="39916"/>
    <cellStyle name="Valuta 5 2 3 5" xfId="39917"/>
    <cellStyle name="Valuta 5 2 3 5 2" xfId="39918"/>
    <cellStyle name="Valuta 5 2 3 6" xfId="39919"/>
    <cellStyle name="Valuta 5 3" xfId="39920"/>
    <cellStyle name="Valuta 5 3 2" xfId="39921"/>
    <cellStyle name="Valuta 5 3 2 2" xfId="39922"/>
    <cellStyle name="Valuta 5 3 2 2 2" xfId="39923"/>
    <cellStyle name="Valuta 5 3 2 2 2 2" xfId="39924"/>
    <cellStyle name="Valuta 5 3 2 2 3" xfId="39925"/>
    <cellStyle name="Valuta 5 3 2 3" xfId="39926"/>
    <cellStyle name="Valuta 5 3 2 3 2" xfId="39927"/>
    <cellStyle name="Valuta 5 3 2 4" xfId="39928"/>
    <cellStyle name="Valuta 5 3 3" xfId="39929"/>
    <cellStyle name="Valuta 5 3 3 2" xfId="39930"/>
    <cellStyle name="Valuta 5 3 3 2 2" xfId="39931"/>
    <cellStyle name="Valuta 5 3 3 3" xfId="39932"/>
    <cellStyle name="Valuta 5 3 4" xfId="39933"/>
    <cellStyle name="Valuta 5 3 4 2" xfId="39934"/>
    <cellStyle name="Valuta 5 3 4 2 2" xfId="39935"/>
    <cellStyle name="Valuta 5 3 4 3" xfId="39936"/>
    <cellStyle name="Valuta 5 3 5" xfId="39937"/>
    <cellStyle name="Valuta 5 3 5 2" xfId="39938"/>
    <cellStyle name="Valuta 5 3 6" xfId="39939"/>
    <cellStyle name="Valuta 6" xfId="39940"/>
    <cellStyle name="Valuta 7" xfId="39941"/>
    <cellStyle name="Valuta 7 2" xfId="39942"/>
    <cellStyle name="Valuta 7 2 2" xfId="39943"/>
    <cellStyle name="Valuta 7 2 2 2" xfId="39944"/>
    <cellStyle name="Valuta 7 2 3" xfId="39945"/>
    <cellStyle name="Valuta 7 3" xfId="39946"/>
    <cellStyle name="Valuta 7 3 2" xfId="39947"/>
    <cellStyle name="Valuta 7 4" xfId="39948"/>
    <cellStyle name="Valuta 8" xfId="39949"/>
    <cellStyle name="Valuta 9" xfId="39950"/>
    <cellStyle name="Verklarende tekst 2" xfId="39951"/>
    <cellStyle name="Verklarende tekst 3" xfId="39952"/>
    <cellStyle name="Waarschuwingstekst 2" xfId="39953"/>
    <cellStyle name="Waarschuwingstekst 3" xfId="39954"/>
    <cellStyle name="Warning Text" xfId="39955"/>
    <cellStyle name="Валута 10" xfId="39956"/>
    <cellStyle name="Валута 2" xfId="39957"/>
    <cellStyle name="Валута 2 2" xfId="39958"/>
    <cellStyle name="Валута 3" xfId="39959"/>
    <cellStyle name="Валута 4" xfId="39960"/>
    <cellStyle name="Валута 5" xfId="39961"/>
    <cellStyle name="Валута 6" xfId="39962"/>
    <cellStyle name="Валута 7" xfId="39963"/>
    <cellStyle name="Валута 8" xfId="39964"/>
    <cellStyle name="Валута 9" xfId="39965"/>
    <cellStyle name="Запетая 10" xfId="39966"/>
    <cellStyle name="Запетая 2" xfId="39967"/>
    <cellStyle name="Запетая 2 2" xfId="39968"/>
    <cellStyle name="Запетая 3" xfId="39969"/>
    <cellStyle name="Запетая 4" xfId="39970"/>
    <cellStyle name="Запетая 5" xfId="39971"/>
    <cellStyle name="Запетая 6" xfId="39972"/>
    <cellStyle name="Запетая 7" xfId="39973"/>
    <cellStyle name="Запетая 8" xfId="39974"/>
    <cellStyle name="Запетая 9" xfId="39975"/>
    <cellStyle name="Нормален 10" xfId="39976"/>
    <cellStyle name="Нормален 10 2" xfId="39977"/>
    <cellStyle name="Нормален 10 2 2" xfId="39978"/>
    <cellStyle name="Нормален 10 3" xfId="39979"/>
    <cellStyle name="Нормален 10 3 2" xfId="39980"/>
    <cellStyle name="Нормален 10 4" xfId="39981"/>
    <cellStyle name="Нормален 11" xfId="39982"/>
    <cellStyle name="Нормален 11 2" xfId="39983"/>
    <cellStyle name="Нормален 12" xfId="39984"/>
    <cellStyle name="Нормален 12 2" xfId="39985"/>
    <cellStyle name="Нормален 2" xfId="39986"/>
    <cellStyle name="Нормален 2 2" xfId="39987"/>
    <cellStyle name="Нормален 2 3" xfId="39988"/>
    <cellStyle name="Нормален 2 4" xfId="39989"/>
    <cellStyle name="Нормален 3" xfId="39990"/>
    <cellStyle name="Нормален 3 2" xfId="39991"/>
    <cellStyle name="Нормален 4" xfId="39992"/>
    <cellStyle name="Нормален 4 2" xfId="39993"/>
    <cellStyle name="Нормален 4 2 2" xfId="39994"/>
    <cellStyle name="Нормален 4 3" xfId="39995"/>
    <cellStyle name="Нормален 4 3 2" xfId="39996"/>
    <cellStyle name="Нормален 4 4" xfId="39997"/>
    <cellStyle name="Нормален 5" xfId="39998"/>
    <cellStyle name="Нормален 5 2" xfId="39999"/>
    <cellStyle name="Нормален 6" xfId="40000"/>
    <cellStyle name="Нормален 6 2" xfId="40001"/>
    <cellStyle name="Нормален 7" xfId="40002"/>
    <cellStyle name="Нормален 7 2" xfId="40003"/>
    <cellStyle name="Процент 2" xfId="40004"/>
    <cellStyle name="Процент 2 2" xfId="40005"/>
  </cellStyles>
  <dxfs count="2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bgColor theme="5" tint="0.79998168889431442"/>
        </patternFill>
      </fill>
    </dxf>
    <dxf>
      <font>
        <color rgb="FF9C0006"/>
      </font>
      <fill>
        <patternFill>
          <bgColor rgb="FFFFC7CE"/>
        </patternFill>
      </fill>
    </dxf>
    <dxf>
      <font>
        <color rgb="FFFF0000"/>
      </font>
      <fill>
        <patternFill>
          <bgColor theme="5" tint="0.59996337778862885"/>
        </patternFill>
      </fill>
    </dxf>
    <dxf>
      <font>
        <color rgb="FFFF0000"/>
      </font>
      <fill>
        <patternFill>
          <bgColor theme="5" tint="0.59996337778862885"/>
        </patternFill>
      </fill>
    </dxf>
    <dxf>
      <font>
        <color rgb="FFFF0000"/>
      </font>
      <fill>
        <patternFill>
          <bgColor theme="5" tint="0.59996337778862885"/>
        </patternFill>
      </fill>
    </dxf>
    <dxf>
      <font>
        <color rgb="FFFF0000"/>
      </font>
      <fill>
        <patternFill>
          <bgColor theme="5" tint="0.59996337778862885"/>
        </patternFill>
      </fill>
    </dxf>
    <dxf>
      <font>
        <color rgb="FFFF0000"/>
      </font>
      <fill>
        <patternFill>
          <bgColor theme="5" tint="0.59996337778862885"/>
        </patternFill>
      </fill>
    </dxf>
    <dxf>
      <font>
        <color rgb="FFFF0000"/>
      </font>
      <fill>
        <patternFill>
          <bgColor theme="5" tint="0.59996337778862885"/>
        </patternFill>
      </fill>
    </dxf>
    <dxf>
      <font>
        <color rgb="FFFF0000"/>
      </font>
      <fill>
        <patternFill>
          <bgColor theme="5" tint="0.59996337778862885"/>
        </patternFill>
      </fill>
    </dxf>
    <dxf>
      <font>
        <color rgb="FFFF0000"/>
      </font>
      <fill>
        <patternFill>
          <bgColor theme="5" tint="0.59996337778862885"/>
        </patternFill>
      </fill>
    </dxf>
    <dxf>
      <font>
        <color rgb="FFFF0000"/>
      </font>
      <fill>
        <patternFill>
          <bgColor theme="5" tint="0.59996337778862885"/>
        </patternFill>
      </fill>
    </dxf>
    <dxf>
      <font>
        <color rgb="FFFF0000"/>
      </font>
      <fill>
        <patternFill>
          <bgColor theme="5" tint="0.59996337778862885"/>
        </patternFill>
      </fill>
    </dxf>
  </dxfs>
  <tableStyles count="0" defaultTableStyle="TableStyleMedium2" defaultPivotStyle="PivotStyleLight16"/>
  <colors>
    <mruColors>
      <color rgb="FF8D090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Hartburg/AppData/Local/Microsoft/Windows/Temporary%20Internet%20Files/Content.Outlook/UW10WTN7/Kopie%20van%20VanDutch%202.0%20Budget%202017-2021%20V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1.%20Hartburg\03.%20Red%20Church\02.%20Red%20Church%20Finance%20B.V\3.%20Bond\06.%20Forecast%20model\Red%20church\RC%20-%20Forecast%20model%204.1.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ncials  2017-2021"/>
      <sheetName val="Budget 2.0 Sales Numbers"/>
      <sheetName val="Monthly 2.0 Budget Group"/>
      <sheetName val="Production Plan 2017-2021"/>
      <sheetName val="2.0 Investment Plan &gt; 2017"/>
      <sheetName val="Production + Sales 2017"/>
      <sheetName val="Cashflow 2017"/>
      <sheetName val="Production + Sales 2018"/>
      <sheetName val="Cashflow 2018"/>
      <sheetName val="Production + Sales 2019"/>
      <sheetName val="Cashflow 2019"/>
      <sheetName val="Production + Sales 2020"/>
      <sheetName val="Cashflow 2020"/>
      <sheetName val="Production + Sales 2021"/>
      <sheetName val="Cashflow 2021"/>
      <sheetName val="Production"/>
      <sheetName val="Cashflow"/>
      <sheetName val="Compatibiliteitsrapport"/>
    </sheetNames>
    <sheetDataSet>
      <sheetData sheetId="0"/>
      <sheetData sheetId="1"/>
      <sheetData sheetId="2"/>
      <sheetData sheetId="3"/>
      <sheetData sheetId="4"/>
      <sheetData sheetId="5"/>
      <sheetData sheetId="6">
        <row r="4">
          <cell r="B4">
            <v>42736</v>
          </cell>
        </row>
      </sheetData>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nd"/>
    </sheetNames>
    <sheetDataSet>
      <sheetData sheetId="0" refreshError="1"/>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I13"/>
  <sheetViews>
    <sheetView zoomScale="75" zoomScaleNormal="75" workbookViewId="0">
      <selection activeCell="A10" sqref="A10:H10"/>
    </sheetView>
  </sheetViews>
  <sheetFormatPr defaultColWidth="9.140625" defaultRowHeight="15"/>
  <cols>
    <col min="1" max="1" width="19.42578125" style="171" customWidth="1"/>
    <col min="2" max="2" width="24.28515625" style="171" customWidth="1"/>
    <col min="3" max="3" width="9.140625" style="171"/>
    <col min="4" max="4" width="17.140625" style="171" customWidth="1"/>
    <col min="5" max="7" width="9.140625" style="171"/>
    <col min="8" max="8" width="23.7109375" style="171" customWidth="1"/>
    <col min="9" max="9" width="6" style="171" customWidth="1"/>
    <col min="10" max="16384" width="9.140625" style="171"/>
  </cols>
  <sheetData>
    <row r="1" spans="1:9">
      <c r="A1" s="137" t="s">
        <v>70</v>
      </c>
      <c r="B1" s="178" t="s">
        <v>78</v>
      </c>
      <c r="C1" s="178"/>
      <c r="D1" s="178"/>
      <c r="E1" s="178"/>
      <c r="F1" s="178"/>
      <c r="G1" s="178"/>
      <c r="H1" s="138"/>
    </row>
    <row r="2" spans="1:9">
      <c r="A2" s="139" t="s">
        <v>71</v>
      </c>
      <c r="B2" s="172">
        <v>2.1</v>
      </c>
      <c r="C2" s="173"/>
      <c r="D2" s="173"/>
      <c r="E2" s="173"/>
      <c r="F2" s="173"/>
      <c r="G2" s="173"/>
      <c r="H2" s="140"/>
    </row>
    <row r="3" spans="1:9">
      <c r="A3" s="139" t="s">
        <v>72</v>
      </c>
      <c r="B3" s="174">
        <v>45233</v>
      </c>
      <c r="C3" s="173"/>
      <c r="D3" s="173"/>
      <c r="E3" s="173"/>
      <c r="F3" s="173"/>
      <c r="G3" s="173"/>
      <c r="H3" s="140"/>
    </row>
    <row r="4" spans="1:9" ht="15.75" thickBot="1">
      <c r="A4" s="141" t="s">
        <v>73</v>
      </c>
      <c r="B4" s="179" t="s">
        <v>77</v>
      </c>
      <c r="C4" s="179"/>
      <c r="D4" s="179"/>
      <c r="E4" s="179"/>
      <c r="F4" s="179"/>
      <c r="G4" s="179"/>
      <c r="H4" s="142"/>
    </row>
    <row r="5" spans="1:9" ht="15.75" thickBot="1">
      <c r="A5" s="175"/>
      <c r="B5" s="175"/>
      <c r="C5" s="175"/>
      <c r="D5" s="175"/>
      <c r="E5" s="175"/>
      <c r="F5" s="175"/>
      <c r="G5" s="175"/>
      <c r="H5" s="175"/>
    </row>
    <row r="6" spans="1:9">
      <c r="A6" s="180" t="s">
        <v>74</v>
      </c>
      <c r="B6" s="181"/>
      <c r="C6" s="181"/>
      <c r="D6" s="181"/>
      <c r="E6" s="181"/>
      <c r="F6" s="181"/>
      <c r="G6" s="181"/>
      <c r="H6" s="182"/>
    </row>
    <row r="7" spans="1:9" ht="119.25" customHeight="1">
      <c r="A7" s="221" t="s">
        <v>81</v>
      </c>
      <c r="B7" s="222"/>
      <c r="C7" s="222"/>
      <c r="D7" s="222"/>
      <c r="E7" s="222"/>
      <c r="F7" s="222"/>
      <c r="G7" s="222"/>
      <c r="H7" s="223"/>
    </row>
    <row r="8" spans="1:9" ht="116.25" customHeight="1">
      <c r="A8" s="221" t="s">
        <v>97</v>
      </c>
      <c r="B8" s="222"/>
      <c r="C8" s="222"/>
      <c r="D8" s="222"/>
      <c r="E8" s="222"/>
      <c r="F8" s="222"/>
      <c r="G8" s="222"/>
      <c r="H8" s="223"/>
      <c r="I8" s="176"/>
    </row>
    <row r="9" spans="1:9" ht="55.5" customHeight="1">
      <c r="A9" s="221" t="s">
        <v>79</v>
      </c>
      <c r="B9" s="222"/>
      <c r="C9" s="222"/>
      <c r="D9" s="222"/>
      <c r="E9" s="222"/>
      <c r="F9" s="222"/>
      <c r="G9" s="222"/>
      <c r="H9" s="223"/>
      <c r="I9" s="176"/>
    </row>
    <row r="10" spans="1:9" ht="88.5" customHeight="1">
      <c r="A10" s="221" t="s">
        <v>80</v>
      </c>
      <c r="B10" s="222"/>
      <c r="C10" s="222"/>
      <c r="D10" s="222"/>
      <c r="E10" s="222"/>
      <c r="F10" s="222"/>
      <c r="G10" s="222"/>
      <c r="H10" s="223"/>
      <c r="I10" s="176"/>
    </row>
    <row r="11" spans="1:9" ht="58.5" customHeight="1">
      <c r="A11" s="221" t="s">
        <v>75</v>
      </c>
      <c r="B11" s="222"/>
      <c r="C11" s="222"/>
      <c r="D11" s="222"/>
      <c r="E11" s="222"/>
      <c r="F11" s="222"/>
      <c r="G11" s="222"/>
      <c r="H11" s="223"/>
      <c r="I11" s="176"/>
    </row>
    <row r="12" spans="1:9" ht="31.5" customHeight="1">
      <c r="A12" s="221" t="s">
        <v>76</v>
      </c>
      <c r="B12" s="222"/>
      <c r="C12" s="222"/>
      <c r="D12" s="222"/>
      <c r="E12" s="222"/>
      <c r="F12" s="222"/>
      <c r="G12" s="222"/>
      <c r="H12" s="223"/>
      <c r="I12" s="176"/>
    </row>
    <row r="13" spans="1:9" ht="23.25" customHeight="1" thickBot="1">
      <c r="A13" s="218" t="s">
        <v>84</v>
      </c>
      <c r="B13" s="219"/>
      <c r="C13" s="219"/>
      <c r="D13" s="219"/>
      <c r="E13" s="219"/>
      <c r="F13" s="219"/>
      <c r="G13" s="219"/>
      <c r="H13" s="220"/>
      <c r="I13" s="177"/>
    </row>
  </sheetData>
  <sheetProtection password="CD53" sheet="1" objects="1" scenarios="1" selectLockedCells="1"/>
  <mergeCells count="7">
    <mergeCell ref="A13:H13"/>
    <mergeCell ref="A7:H7"/>
    <mergeCell ref="A8:H8"/>
    <mergeCell ref="A9:H9"/>
    <mergeCell ref="A10:H10"/>
    <mergeCell ref="A11:H11"/>
    <mergeCell ref="A12:H12"/>
  </mergeCells>
  <pageMargins left="0.7" right="0.7" top="0.75" bottom="0.75" header="0.3" footer="0.3"/>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W112"/>
  <sheetViews>
    <sheetView tabSelected="1" zoomScale="60" zoomScaleNormal="60" workbookViewId="0">
      <selection activeCell="B7" sqref="B7"/>
    </sheetView>
  </sheetViews>
  <sheetFormatPr defaultRowHeight="12.75"/>
  <cols>
    <col min="1" max="1" width="47.28515625" style="3" customWidth="1"/>
    <col min="2" max="2" width="15.85546875" style="3" bestFit="1" customWidth="1"/>
    <col min="3" max="3" width="13.85546875" style="3" customWidth="1"/>
    <col min="4" max="4" width="2.28515625" style="3" customWidth="1"/>
    <col min="5" max="5" width="34.85546875" style="3" customWidth="1"/>
    <col min="6" max="6" width="2.7109375" style="3" customWidth="1"/>
    <col min="7" max="7" width="11.7109375" style="3" customWidth="1"/>
    <col min="8" max="8" width="12.5703125" style="3" bestFit="1" customWidth="1"/>
    <col min="9" max="13" width="12.7109375" style="3" bestFit="1" customWidth="1"/>
    <col min="14" max="14" width="2.28515625" style="3" customWidth="1"/>
    <col min="15" max="15" width="10.7109375" style="3" customWidth="1"/>
    <col min="16" max="16" width="15.5703125" style="3" customWidth="1"/>
    <col min="17" max="17" width="10.42578125" style="3" bestFit="1" customWidth="1"/>
    <col min="18" max="18" width="12.85546875" style="3" customWidth="1"/>
    <col min="19" max="19" width="11" style="3" bestFit="1" customWidth="1"/>
    <col min="20" max="20" width="12.42578125" style="3" customWidth="1"/>
    <col min="21" max="21" width="12" style="3" customWidth="1"/>
    <col min="22" max="22" width="17.42578125" style="3" customWidth="1"/>
    <col min="23" max="23" width="18" style="3" bestFit="1" customWidth="1"/>
    <col min="24" max="257" width="9.140625" style="3"/>
    <col min="258" max="258" width="31.28515625" style="3" customWidth="1"/>
    <col min="259" max="259" width="15.85546875" style="3" bestFit="1" customWidth="1"/>
    <col min="260" max="260" width="10" style="3" customWidth="1"/>
    <col min="261" max="261" width="2.28515625" style="3" customWidth="1"/>
    <col min="262" max="262" width="33" style="3" customWidth="1"/>
    <col min="263" max="263" width="2.7109375" style="3" customWidth="1"/>
    <col min="264" max="264" width="12.5703125" style="3" bestFit="1" customWidth="1"/>
    <col min="265" max="268" width="13" style="3" bestFit="1" customWidth="1"/>
    <col min="269" max="269" width="2.28515625" style="3" customWidth="1"/>
    <col min="270" max="270" width="10.7109375" style="3" customWidth="1"/>
    <col min="271" max="271" width="15.5703125" style="3" customWidth="1"/>
    <col min="272" max="272" width="13.42578125" style="3" bestFit="1" customWidth="1"/>
    <col min="273" max="275" width="11" style="3" bestFit="1" customWidth="1"/>
    <col min="276" max="277" width="9.28515625" style="3" bestFit="1" customWidth="1"/>
    <col min="278" max="278" width="2" style="3" customWidth="1"/>
    <col min="279" max="513" width="9.140625" style="3"/>
    <col min="514" max="514" width="31.28515625" style="3" customWidth="1"/>
    <col min="515" max="515" width="15.85546875" style="3" bestFit="1" customWidth="1"/>
    <col min="516" max="516" width="10" style="3" customWidth="1"/>
    <col min="517" max="517" width="2.28515625" style="3" customWidth="1"/>
    <col min="518" max="518" width="33" style="3" customWidth="1"/>
    <col min="519" max="519" width="2.7109375" style="3" customWidth="1"/>
    <col min="520" max="520" width="12.5703125" style="3" bestFit="1" customWidth="1"/>
    <col min="521" max="524" width="13" style="3" bestFit="1" customWidth="1"/>
    <col min="525" max="525" width="2.28515625" style="3" customWidth="1"/>
    <col min="526" max="526" width="10.7109375" style="3" customWidth="1"/>
    <col min="527" max="527" width="15.5703125" style="3" customWidth="1"/>
    <col min="528" max="528" width="13.42578125" style="3" bestFit="1" customWidth="1"/>
    <col min="529" max="531" width="11" style="3" bestFit="1" customWidth="1"/>
    <col min="532" max="533" width="9.28515625" style="3" bestFit="1" customWidth="1"/>
    <col min="534" max="534" width="2" style="3" customWidth="1"/>
    <col min="535" max="769" width="9.140625" style="3"/>
    <col min="770" max="770" width="31.28515625" style="3" customWidth="1"/>
    <col min="771" max="771" width="15.85546875" style="3" bestFit="1" customWidth="1"/>
    <col min="772" max="772" width="10" style="3" customWidth="1"/>
    <col min="773" max="773" width="2.28515625" style="3" customWidth="1"/>
    <col min="774" max="774" width="33" style="3" customWidth="1"/>
    <col min="775" max="775" width="2.7109375" style="3" customWidth="1"/>
    <col min="776" max="776" width="12.5703125" style="3" bestFit="1" customWidth="1"/>
    <col min="777" max="780" width="13" style="3" bestFit="1" customWidth="1"/>
    <col min="781" max="781" width="2.28515625" style="3" customWidth="1"/>
    <col min="782" max="782" width="10.7109375" style="3" customWidth="1"/>
    <col min="783" max="783" width="15.5703125" style="3" customWidth="1"/>
    <col min="784" max="784" width="13.42578125" style="3" bestFit="1" customWidth="1"/>
    <col min="785" max="787" width="11" style="3" bestFit="1" customWidth="1"/>
    <col min="788" max="789" width="9.28515625" style="3" bestFit="1" customWidth="1"/>
    <col min="790" max="790" width="2" style="3" customWidth="1"/>
    <col min="791" max="1025" width="9.140625" style="3"/>
    <col min="1026" max="1026" width="31.28515625" style="3" customWidth="1"/>
    <col min="1027" max="1027" width="15.85546875" style="3" bestFit="1" customWidth="1"/>
    <col min="1028" max="1028" width="10" style="3" customWidth="1"/>
    <col min="1029" max="1029" width="2.28515625" style="3" customWidth="1"/>
    <col min="1030" max="1030" width="33" style="3" customWidth="1"/>
    <col min="1031" max="1031" width="2.7109375" style="3" customWidth="1"/>
    <col min="1032" max="1032" width="12.5703125" style="3" bestFit="1" customWidth="1"/>
    <col min="1033" max="1036" width="13" style="3" bestFit="1" customWidth="1"/>
    <col min="1037" max="1037" width="2.28515625" style="3" customWidth="1"/>
    <col min="1038" max="1038" width="10.7109375" style="3" customWidth="1"/>
    <col min="1039" max="1039" width="15.5703125" style="3" customWidth="1"/>
    <col min="1040" max="1040" width="13.42578125" style="3" bestFit="1" customWidth="1"/>
    <col min="1041" max="1043" width="11" style="3" bestFit="1" customWidth="1"/>
    <col min="1044" max="1045" width="9.28515625" style="3" bestFit="1" customWidth="1"/>
    <col min="1046" max="1046" width="2" style="3" customWidth="1"/>
    <col min="1047" max="1281" width="9.140625" style="3"/>
    <col min="1282" max="1282" width="31.28515625" style="3" customWidth="1"/>
    <col min="1283" max="1283" width="15.85546875" style="3" bestFit="1" customWidth="1"/>
    <col min="1284" max="1284" width="10" style="3" customWidth="1"/>
    <col min="1285" max="1285" width="2.28515625" style="3" customWidth="1"/>
    <col min="1286" max="1286" width="33" style="3" customWidth="1"/>
    <col min="1287" max="1287" width="2.7109375" style="3" customWidth="1"/>
    <col min="1288" max="1288" width="12.5703125" style="3" bestFit="1" customWidth="1"/>
    <col min="1289" max="1292" width="13" style="3" bestFit="1" customWidth="1"/>
    <col min="1293" max="1293" width="2.28515625" style="3" customWidth="1"/>
    <col min="1294" max="1294" width="10.7109375" style="3" customWidth="1"/>
    <col min="1295" max="1295" width="15.5703125" style="3" customWidth="1"/>
    <col min="1296" max="1296" width="13.42578125" style="3" bestFit="1" customWidth="1"/>
    <col min="1297" max="1299" width="11" style="3" bestFit="1" customWidth="1"/>
    <col min="1300" max="1301" width="9.28515625" style="3" bestFit="1" customWidth="1"/>
    <col min="1302" max="1302" width="2" style="3" customWidth="1"/>
    <col min="1303" max="1537" width="9.140625" style="3"/>
    <col min="1538" max="1538" width="31.28515625" style="3" customWidth="1"/>
    <col min="1539" max="1539" width="15.85546875" style="3" bestFit="1" customWidth="1"/>
    <col min="1540" max="1540" width="10" style="3" customWidth="1"/>
    <col min="1541" max="1541" width="2.28515625" style="3" customWidth="1"/>
    <col min="1542" max="1542" width="33" style="3" customWidth="1"/>
    <col min="1543" max="1543" width="2.7109375" style="3" customWidth="1"/>
    <col min="1544" max="1544" width="12.5703125" style="3" bestFit="1" customWidth="1"/>
    <col min="1545" max="1548" width="13" style="3" bestFit="1" customWidth="1"/>
    <col min="1549" max="1549" width="2.28515625" style="3" customWidth="1"/>
    <col min="1550" max="1550" width="10.7109375" style="3" customWidth="1"/>
    <col min="1551" max="1551" width="15.5703125" style="3" customWidth="1"/>
    <col min="1552" max="1552" width="13.42578125" style="3" bestFit="1" customWidth="1"/>
    <col min="1553" max="1555" width="11" style="3" bestFit="1" customWidth="1"/>
    <col min="1556" max="1557" width="9.28515625" style="3" bestFit="1" customWidth="1"/>
    <col min="1558" max="1558" width="2" style="3" customWidth="1"/>
    <col min="1559" max="1793" width="9.140625" style="3"/>
    <col min="1794" max="1794" width="31.28515625" style="3" customWidth="1"/>
    <col min="1795" max="1795" width="15.85546875" style="3" bestFit="1" customWidth="1"/>
    <col min="1796" max="1796" width="10" style="3" customWidth="1"/>
    <col min="1797" max="1797" width="2.28515625" style="3" customWidth="1"/>
    <col min="1798" max="1798" width="33" style="3" customWidth="1"/>
    <col min="1799" max="1799" width="2.7109375" style="3" customWidth="1"/>
    <col min="1800" max="1800" width="12.5703125" style="3" bestFit="1" customWidth="1"/>
    <col min="1801" max="1804" width="13" style="3" bestFit="1" customWidth="1"/>
    <col min="1805" max="1805" width="2.28515625" style="3" customWidth="1"/>
    <col min="1806" max="1806" width="10.7109375" style="3" customWidth="1"/>
    <col min="1807" max="1807" width="15.5703125" style="3" customWidth="1"/>
    <col min="1808" max="1808" width="13.42578125" style="3" bestFit="1" customWidth="1"/>
    <col min="1809" max="1811" width="11" style="3" bestFit="1" customWidth="1"/>
    <col min="1812" max="1813" width="9.28515625" style="3" bestFit="1" customWidth="1"/>
    <col min="1814" max="1814" width="2" style="3" customWidth="1"/>
    <col min="1815" max="2049" width="9.140625" style="3"/>
    <col min="2050" max="2050" width="31.28515625" style="3" customWidth="1"/>
    <col min="2051" max="2051" width="15.85546875" style="3" bestFit="1" customWidth="1"/>
    <col min="2052" max="2052" width="10" style="3" customWidth="1"/>
    <col min="2053" max="2053" width="2.28515625" style="3" customWidth="1"/>
    <col min="2054" max="2054" width="33" style="3" customWidth="1"/>
    <col min="2055" max="2055" width="2.7109375" style="3" customWidth="1"/>
    <col min="2056" max="2056" width="12.5703125" style="3" bestFit="1" customWidth="1"/>
    <col min="2057" max="2060" width="13" style="3" bestFit="1" customWidth="1"/>
    <col min="2061" max="2061" width="2.28515625" style="3" customWidth="1"/>
    <col min="2062" max="2062" width="10.7109375" style="3" customWidth="1"/>
    <col min="2063" max="2063" width="15.5703125" style="3" customWidth="1"/>
    <col min="2064" max="2064" width="13.42578125" style="3" bestFit="1" customWidth="1"/>
    <col min="2065" max="2067" width="11" style="3" bestFit="1" customWidth="1"/>
    <col min="2068" max="2069" width="9.28515625" style="3" bestFit="1" customWidth="1"/>
    <col min="2070" max="2070" width="2" style="3" customWidth="1"/>
    <col min="2071" max="2305" width="9.140625" style="3"/>
    <col min="2306" max="2306" width="31.28515625" style="3" customWidth="1"/>
    <col min="2307" max="2307" width="15.85546875" style="3" bestFit="1" customWidth="1"/>
    <col min="2308" max="2308" width="10" style="3" customWidth="1"/>
    <col min="2309" max="2309" width="2.28515625" style="3" customWidth="1"/>
    <col min="2310" max="2310" width="33" style="3" customWidth="1"/>
    <col min="2311" max="2311" width="2.7109375" style="3" customWidth="1"/>
    <col min="2312" max="2312" width="12.5703125" style="3" bestFit="1" customWidth="1"/>
    <col min="2313" max="2316" width="13" style="3" bestFit="1" customWidth="1"/>
    <col min="2317" max="2317" width="2.28515625" style="3" customWidth="1"/>
    <col min="2318" max="2318" width="10.7109375" style="3" customWidth="1"/>
    <col min="2319" max="2319" width="15.5703125" style="3" customWidth="1"/>
    <col min="2320" max="2320" width="13.42578125" style="3" bestFit="1" customWidth="1"/>
    <col min="2321" max="2323" width="11" style="3" bestFit="1" customWidth="1"/>
    <col min="2324" max="2325" width="9.28515625" style="3" bestFit="1" customWidth="1"/>
    <col min="2326" max="2326" width="2" style="3" customWidth="1"/>
    <col min="2327" max="2561" width="9.140625" style="3"/>
    <col min="2562" max="2562" width="31.28515625" style="3" customWidth="1"/>
    <col min="2563" max="2563" width="15.85546875" style="3" bestFit="1" customWidth="1"/>
    <col min="2564" max="2564" width="10" style="3" customWidth="1"/>
    <col min="2565" max="2565" width="2.28515625" style="3" customWidth="1"/>
    <col min="2566" max="2566" width="33" style="3" customWidth="1"/>
    <col min="2567" max="2567" width="2.7109375" style="3" customWidth="1"/>
    <col min="2568" max="2568" width="12.5703125" style="3" bestFit="1" customWidth="1"/>
    <col min="2569" max="2572" width="13" style="3" bestFit="1" customWidth="1"/>
    <col min="2573" max="2573" width="2.28515625" style="3" customWidth="1"/>
    <col min="2574" max="2574" width="10.7109375" style="3" customWidth="1"/>
    <col min="2575" max="2575" width="15.5703125" style="3" customWidth="1"/>
    <col min="2576" max="2576" width="13.42578125" style="3" bestFit="1" customWidth="1"/>
    <col min="2577" max="2579" width="11" style="3" bestFit="1" customWidth="1"/>
    <col min="2580" max="2581" width="9.28515625" style="3" bestFit="1" customWidth="1"/>
    <col min="2582" max="2582" width="2" style="3" customWidth="1"/>
    <col min="2583" max="2817" width="9.140625" style="3"/>
    <col min="2818" max="2818" width="31.28515625" style="3" customWidth="1"/>
    <col min="2819" max="2819" width="15.85546875" style="3" bestFit="1" customWidth="1"/>
    <col min="2820" max="2820" width="10" style="3" customWidth="1"/>
    <col min="2821" max="2821" width="2.28515625" style="3" customWidth="1"/>
    <col min="2822" max="2822" width="33" style="3" customWidth="1"/>
    <col min="2823" max="2823" width="2.7109375" style="3" customWidth="1"/>
    <col min="2824" max="2824" width="12.5703125" style="3" bestFit="1" customWidth="1"/>
    <col min="2825" max="2828" width="13" style="3" bestFit="1" customWidth="1"/>
    <col min="2829" max="2829" width="2.28515625" style="3" customWidth="1"/>
    <col min="2830" max="2830" width="10.7109375" style="3" customWidth="1"/>
    <col min="2831" max="2831" width="15.5703125" style="3" customWidth="1"/>
    <col min="2832" max="2832" width="13.42578125" style="3" bestFit="1" customWidth="1"/>
    <col min="2833" max="2835" width="11" style="3" bestFit="1" customWidth="1"/>
    <col min="2836" max="2837" width="9.28515625" style="3" bestFit="1" customWidth="1"/>
    <col min="2838" max="2838" width="2" style="3" customWidth="1"/>
    <col min="2839" max="3073" width="9.140625" style="3"/>
    <col min="3074" max="3074" width="31.28515625" style="3" customWidth="1"/>
    <col min="3075" max="3075" width="15.85546875" style="3" bestFit="1" customWidth="1"/>
    <col min="3076" max="3076" width="10" style="3" customWidth="1"/>
    <col min="3077" max="3077" width="2.28515625" style="3" customWidth="1"/>
    <col min="3078" max="3078" width="33" style="3" customWidth="1"/>
    <col min="3079" max="3079" width="2.7109375" style="3" customWidth="1"/>
    <col min="3080" max="3080" width="12.5703125" style="3" bestFit="1" customWidth="1"/>
    <col min="3081" max="3084" width="13" style="3" bestFit="1" customWidth="1"/>
    <col min="3085" max="3085" width="2.28515625" style="3" customWidth="1"/>
    <col min="3086" max="3086" width="10.7109375" style="3" customWidth="1"/>
    <col min="3087" max="3087" width="15.5703125" style="3" customWidth="1"/>
    <col min="3088" max="3088" width="13.42578125" style="3" bestFit="1" customWidth="1"/>
    <col min="3089" max="3091" width="11" style="3" bestFit="1" customWidth="1"/>
    <col min="3092" max="3093" width="9.28515625" style="3" bestFit="1" customWidth="1"/>
    <col min="3094" max="3094" width="2" style="3" customWidth="1"/>
    <col min="3095" max="3329" width="9.140625" style="3"/>
    <col min="3330" max="3330" width="31.28515625" style="3" customWidth="1"/>
    <col min="3331" max="3331" width="15.85546875" style="3" bestFit="1" customWidth="1"/>
    <col min="3332" max="3332" width="10" style="3" customWidth="1"/>
    <col min="3333" max="3333" width="2.28515625" style="3" customWidth="1"/>
    <col min="3334" max="3334" width="33" style="3" customWidth="1"/>
    <col min="3335" max="3335" width="2.7109375" style="3" customWidth="1"/>
    <col min="3336" max="3336" width="12.5703125" style="3" bestFit="1" customWidth="1"/>
    <col min="3337" max="3340" width="13" style="3" bestFit="1" customWidth="1"/>
    <col min="3341" max="3341" width="2.28515625" style="3" customWidth="1"/>
    <col min="3342" max="3342" width="10.7109375" style="3" customWidth="1"/>
    <col min="3343" max="3343" width="15.5703125" style="3" customWidth="1"/>
    <col min="3344" max="3344" width="13.42578125" style="3" bestFit="1" customWidth="1"/>
    <col min="3345" max="3347" width="11" style="3" bestFit="1" customWidth="1"/>
    <col min="3348" max="3349" width="9.28515625" style="3" bestFit="1" customWidth="1"/>
    <col min="3350" max="3350" width="2" style="3" customWidth="1"/>
    <col min="3351" max="3585" width="9.140625" style="3"/>
    <col min="3586" max="3586" width="31.28515625" style="3" customWidth="1"/>
    <col min="3587" max="3587" width="15.85546875" style="3" bestFit="1" customWidth="1"/>
    <col min="3588" max="3588" width="10" style="3" customWidth="1"/>
    <col min="3589" max="3589" width="2.28515625" style="3" customWidth="1"/>
    <col min="3590" max="3590" width="33" style="3" customWidth="1"/>
    <col min="3591" max="3591" width="2.7109375" style="3" customWidth="1"/>
    <col min="3592" max="3592" width="12.5703125" style="3" bestFit="1" customWidth="1"/>
    <col min="3593" max="3596" width="13" style="3" bestFit="1" customWidth="1"/>
    <col min="3597" max="3597" width="2.28515625" style="3" customWidth="1"/>
    <col min="3598" max="3598" width="10.7109375" style="3" customWidth="1"/>
    <col min="3599" max="3599" width="15.5703125" style="3" customWidth="1"/>
    <col min="3600" max="3600" width="13.42578125" style="3" bestFit="1" customWidth="1"/>
    <col min="3601" max="3603" width="11" style="3" bestFit="1" customWidth="1"/>
    <col min="3604" max="3605" width="9.28515625" style="3" bestFit="1" customWidth="1"/>
    <col min="3606" max="3606" width="2" style="3" customWidth="1"/>
    <col min="3607" max="3841" width="9.140625" style="3"/>
    <col min="3842" max="3842" width="31.28515625" style="3" customWidth="1"/>
    <col min="3843" max="3843" width="15.85546875" style="3" bestFit="1" customWidth="1"/>
    <col min="3844" max="3844" width="10" style="3" customWidth="1"/>
    <col min="3845" max="3845" width="2.28515625" style="3" customWidth="1"/>
    <col min="3846" max="3846" width="33" style="3" customWidth="1"/>
    <col min="3847" max="3847" width="2.7109375" style="3" customWidth="1"/>
    <col min="3848" max="3848" width="12.5703125" style="3" bestFit="1" customWidth="1"/>
    <col min="3849" max="3852" width="13" style="3" bestFit="1" customWidth="1"/>
    <col min="3853" max="3853" width="2.28515625" style="3" customWidth="1"/>
    <col min="3854" max="3854" width="10.7109375" style="3" customWidth="1"/>
    <col min="3855" max="3855" width="15.5703125" style="3" customWidth="1"/>
    <col min="3856" max="3856" width="13.42578125" style="3" bestFit="1" customWidth="1"/>
    <col min="3857" max="3859" width="11" style="3" bestFit="1" customWidth="1"/>
    <col min="3860" max="3861" width="9.28515625" style="3" bestFit="1" customWidth="1"/>
    <col min="3862" max="3862" width="2" style="3" customWidth="1"/>
    <col min="3863" max="4097" width="9.140625" style="3"/>
    <col min="4098" max="4098" width="31.28515625" style="3" customWidth="1"/>
    <col min="4099" max="4099" width="15.85546875" style="3" bestFit="1" customWidth="1"/>
    <col min="4100" max="4100" width="10" style="3" customWidth="1"/>
    <col min="4101" max="4101" width="2.28515625" style="3" customWidth="1"/>
    <col min="4102" max="4102" width="33" style="3" customWidth="1"/>
    <col min="4103" max="4103" width="2.7109375" style="3" customWidth="1"/>
    <col min="4104" max="4104" width="12.5703125" style="3" bestFit="1" customWidth="1"/>
    <col min="4105" max="4108" width="13" style="3" bestFit="1" customWidth="1"/>
    <col min="4109" max="4109" width="2.28515625" style="3" customWidth="1"/>
    <col min="4110" max="4110" width="10.7109375" style="3" customWidth="1"/>
    <col min="4111" max="4111" width="15.5703125" style="3" customWidth="1"/>
    <col min="4112" max="4112" width="13.42578125" style="3" bestFit="1" customWidth="1"/>
    <col min="4113" max="4115" width="11" style="3" bestFit="1" customWidth="1"/>
    <col min="4116" max="4117" width="9.28515625" style="3" bestFit="1" customWidth="1"/>
    <col min="4118" max="4118" width="2" style="3" customWidth="1"/>
    <col min="4119" max="4353" width="9.140625" style="3"/>
    <col min="4354" max="4354" width="31.28515625" style="3" customWidth="1"/>
    <col min="4355" max="4355" width="15.85546875" style="3" bestFit="1" customWidth="1"/>
    <col min="4356" max="4356" width="10" style="3" customWidth="1"/>
    <col min="4357" max="4357" width="2.28515625" style="3" customWidth="1"/>
    <col min="4358" max="4358" width="33" style="3" customWidth="1"/>
    <col min="4359" max="4359" width="2.7109375" style="3" customWidth="1"/>
    <col min="4360" max="4360" width="12.5703125" style="3" bestFit="1" customWidth="1"/>
    <col min="4361" max="4364" width="13" style="3" bestFit="1" customWidth="1"/>
    <col min="4365" max="4365" width="2.28515625" style="3" customWidth="1"/>
    <col min="4366" max="4366" width="10.7109375" style="3" customWidth="1"/>
    <col min="4367" max="4367" width="15.5703125" style="3" customWidth="1"/>
    <col min="4368" max="4368" width="13.42578125" style="3" bestFit="1" customWidth="1"/>
    <col min="4369" max="4371" width="11" style="3" bestFit="1" customWidth="1"/>
    <col min="4372" max="4373" width="9.28515625" style="3" bestFit="1" customWidth="1"/>
    <col min="4374" max="4374" width="2" style="3" customWidth="1"/>
    <col min="4375" max="4609" width="9.140625" style="3"/>
    <col min="4610" max="4610" width="31.28515625" style="3" customWidth="1"/>
    <col min="4611" max="4611" width="15.85546875" style="3" bestFit="1" customWidth="1"/>
    <col min="4612" max="4612" width="10" style="3" customWidth="1"/>
    <col min="4613" max="4613" width="2.28515625" style="3" customWidth="1"/>
    <col min="4614" max="4614" width="33" style="3" customWidth="1"/>
    <col min="4615" max="4615" width="2.7109375" style="3" customWidth="1"/>
    <col min="4616" max="4616" width="12.5703125" style="3" bestFit="1" customWidth="1"/>
    <col min="4617" max="4620" width="13" style="3" bestFit="1" customWidth="1"/>
    <col min="4621" max="4621" width="2.28515625" style="3" customWidth="1"/>
    <col min="4622" max="4622" width="10.7109375" style="3" customWidth="1"/>
    <col min="4623" max="4623" width="15.5703125" style="3" customWidth="1"/>
    <col min="4624" max="4624" width="13.42578125" style="3" bestFit="1" customWidth="1"/>
    <col min="4625" max="4627" width="11" style="3" bestFit="1" customWidth="1"/>
    <col min="4628" max="4629" width="9.28515625" style="3" bestFit="1" customWidth="1"/>
    <col min="4630" max="4630" width="2" style="3" customWidth="1"/>
    <col min="4631" max="4865" width="9.140625" style="3"/>
    <col min="4866" max="4866" width="31.28515625" style="3" customWidth="1"/>
    <col min="4867" max="4867" width="15.85546875" style="3" bestFit="1" customWidth="1"/>
    <col min="4868" max="4868" width="10" style="3" customWidth="1"/>
    <col min="4869" max="4869" width="2.28515625" style="3" customWidth="1"/>
    <col min="4870" max="4870" width="33" style="3" customWidth="1"/>
    <col min="4871" max="4871" width="2.7109375" style="3" customWidth="1"/>
    <col min="4872" max="4872" width="12.5703125" style="3" bestFit="1" customWidth="1"/>
    <col min="4873" max="4876" width="13" style="3" bestFit="1" customWidth="1"/>
    <col min="4877" max="4877" width="2.28515625" style="3" customWidth="1"/>
    <col min="4878" max="4878" width="10.7109375" style="3" customWidth="1"/>
    <col min="4879" max="4879" width="15.5703125" style="3" customWidth="1"/>
    <col min="4880" max="4880" width="13.42578125" style="3" bestFit="1" customWidth="1"/>
    <col min="4881" max="4883" width="11" style="3" bestFit="1" customWidth="1"/>
    <col min="4884" max="4885" width="9.28515625" style="3" bestFit="1" customWidth="1"/>
    <col min="4886" max="4886" width="2" style="3" customWidth="1"/>
    <col min="4887" max="5121" width="9.140625" style="3"/>
    <col min="5122" max="5122" width="31.28515625" style="3" customWidth="1"/>
    <col min="5123" max="5123" width="15.85546875" style="3" bestFit="1" customWidth="1"/>
    <col min="5124" max="5124" width="10" style="3" customWidth="1"/>
    <col min="5125" max="5125" width="2.28515625" style="3" customWidth="1"/>
    <col min="5126" max="5126" width="33" style="3" customWidth="1"/>
    <col min="5127" max="5127" width="2.7109375" style="3" customWidth="1"/>
    <col min="5128" max="5128" width="12.5703125" style="3" bestFit="1" customWidth="1"/>
    <col min="5129" max="5132" width="13" style="3" bestFit="1" customWidth="1"/>
    <col min="5133" max="5133" width="2.28515625" style="3" customWidth="1"/>
    <col min="5134" max="5134" width="10.7109375" style="3" customWidth="1"/>
    <col min="5135" max="5135" width="15.5703125" style="3" customWidth="1"/>
    <col min="5136" max="5136" width="13.42578125" style="3" bestFit="1" customWidth="1"/>
    <col min="5137" max="5139" width="11" style="3" bestFit="1" customWidth="1"/>
    <col min="5140" max="5141" width="9.28515625" style="3" bestFit="1" customWidth="1"/>
    <col min="5142" max="5142" width="2" style="3" customWidth="1"/>
    <col min="5143" max="5377" width="9.140625" style="3"/>
    <col min="5378" max="5378" width="31.28515625" style="3" customWidth="1"/>
    <col min="5379" max="5379" width="15.85546875" style="3" bestFit="1" customWidth="1"/>
    <col min="5380" max="5380" width="10" style="3" customWidth="1"/>
    <col min="5381" max="5381" width="2.28515625" style="3" customWidth="1"/>
    <col min="5382" max="5382" width="33" style="3" customWidth="1"/>
    <col min="5383" max="5383" width="2.7109375" style="3" customWidth="1"/>
    <col min="5384" max="5384" width="12.5703125" style="3" bestFit="1" customWidth="1"/>
    <col min="5385" max="5388" width="13" style="3" bestFit="1" customWidth="1"/>
    <col min="5389" max="5389" width="2.28515625" style="3" customWidth="1"/>
    <col min="5390" max="5390" width="10.7109375" style="3" customWidth="1"/>
    <col min="5391" max="5391" width="15.5703125" style="3" customWidth="1"/>
    <col min="5392" max="5392" width="13.42578125" style="3" bestFit="1" customWidth="1"/>
    <col min="5393" max="5395" width="11" style="3" bestFit="1" customWidth="1"/>
    <col min="5396" max="5397" width="9.28515625" style="3" bestFit="1" customWidth="1"/>
    <col min="5398" max="5398" width="2" style="3" customWidth="1"/>
    <col min="5399" max="5633" width="9.140625" style="3"/>
    <col min="5634" max="5634" width="31.28515625" style="3" customWidth="1"/>
    <col min="5635" max="5635" width="15.85546875" style="3" bestFit="1" customWidth="1"/>
    <col min="5636" max="5636" width="10" style="3" customWidth="1"/>
    <col min="5637" max="5637" width="2.28515625" style="3" customWidth="1"/>
    <col min="5638" max="5638" width="33" style="3" customWidth="1"/>
    <col min="5639" max="5639" width="2.7109375" style="3" customWidth="1"/>
    <col min="5640" max="5640" width="12.5703125" style="3" bestFit="1" customWidth="1"/>
    <col min="5641" max="5644" width="13" style="3" bestFit="1" customWidth="1"/>
    <col min="5645" max="5645" width="2.28515625" style="3" customWidth="1"/>
    <col min="5646" max="5646" width="10.7109375" style="3" customWidth="1"/>
    <col min="5647" max="5647" width="15.5703125" style="3" customWidth="1"/>
    <col min="5648" max="5648" width="13.42578125" style="3" bestFit="1" customWidth="1"/>
    <col min="5649" max="5651" width="11" style="3" bestFit="1" customWidth="1"/>
    <col min="5652" max="5653" width="9.28515625" style="3" bestFit="1" customWidth="1"/>
    <col min="5654" max="5654" width="2" style="3" customWidth="1"/>
    <col min="5655" max="5889" width="9.140625" style="3"/>
    <col min="5890" max="5890" width="31.28515625" style="3" customWidth="1"/>
    <col min="5891" max="5891" width="15.85546875" style="3" bestFit="1" customWidth="1"/>
    <col min="5892" max="5892" width="10" style="3" customWidth="1"/>
    <col min="5893" max="5893" width="2.28515625" style="3" customWidth="1"/>
    <col min="5894" max="5894" width="33" style="3" customWidth="1"/>
    <col min="5895" max="5895" width="2.7109375" style="3" customWidth="1"/>
    <col min="5896" max="5896" width="12.5703125" style="3" bestFit="1" customWidth="1"/>
    <col min="5897" max="5900" width="13" style="3" bestFit="1" customWidth="1"/>
    <col min="5901" max="5901" width="2.28515625" style="3" customWidth="1"/>
    <col min="5902" max="5902" width="10.7109375" style="3" customWidth="1"/>
    <col min="5903" max="5903" width="15.5703125" style="3" customWidth="1"/>
    <col min="5904" max="5904" width="13.42578125" style="3" bestFit="1" customWidth="1"/>
    <col min="5905" max="5907" width="11" style="3" bestFit="1" customWidth="1"/>
    <col min="5908" max="5909" width="9.28515625" style="3" bestFit="1" customWidth="1"/>
    <col min="5910" max="5910" width="2" style="3" customWidth="1"/>
    <col min="5911" max="6145" width="9.140625" style="3"/>
    <col min="6146" max="6146" width="31.28515625" style="3" customWidth="1"/>
    <col min="6147" max="6147" width="15.85546875" style="3" bestFit="1" customWidth="1"/>
    <col min="6148" max="6148" width="10" style="3" customWidth="1"/>
    <col min="6149" max="6149" width="2.28515625" style="3" customWidth="1"/>
    <col min="6150" max="6150" width="33" style="3" customWidth="1"/>
    <col min="6151" max="6151" width="2.7109375" style="3" customWidth="1"/>
    <col min="6152" max="6152" width="12.5703125" style="3" bestFit="1" customWidth="1"/>
    <col min="6153" max="6156" width="13" style="3" bestFit="1" customWidth="1"/>
    <col min="6157" max="6157" width="2.28515625" style="3" customWidth="1"/>
    <col min="6158" max="6158" width="10.7109375" style="3" customWidth="1"/>
    <col min="6159" max="6159" width="15.5703125" style="3" customWidth="1"/>
    <col min="6160" max="6160" width="13.42578125" style="3" bestFit="1" customWidth="1"/>
    <col min="6161" max="6163" width="11" style="3" bestFit="1" customWidth="1"/>
    <col min="6164" max="6165" width="9.28515625" style="3" bestFit="1" customWidth="1"/>
    <col min="6166" max="6166" width="2" style="3" customWidth="1"/>
    <col min="6167" max="6401" width="9.140625" style="3"/>
    <col min="6402" max="6402" width="31.28515625" style="3" customWidth="1"/>
    <col min="6403" max="6403" width="15.85546875" style="3" bestFit="1" customWidth="1"/>
    <col min="6404" max="6404" width="10" style="3" customWidth="1"/>
    <col min="6405" max="6405" width="2.28515625" style="3" customWidth="1"/>
    <col min="6406" max="6406" width="33" style="3" customWidth="1"/>
    <col min="6407" max="6407" width="2.7109375" style="3" customWidth="1"/>
    <col min="6408" max="6408" width="12.5703125" style="3" bestFit="1" customWidth="1"/>
    <col min="6409" max="6412" width="13" style="3" bestFit="1" customWidth="1"/>
    <col min="6413" max="6413" width="2.28515625" style="3" customWidth="1"/>
    <col min="6414" max="6414" width="10.7109375" style="3" customWidth="1"/>
    <col min="6415" max="6415" width="15.5703125" style="3" customWidth="1"/>
    <col min="6416" max="6416" width="13.42578125" style="3" bestFit="1" customWidth="1"/>
    <col min="6417" max="6419" width="11" style="3" bestFit="1" customWidth="1"/>
    <col min="6420" max="6421" width="9.28515625" style="3" bestFit="1" customWidth="1"/>
    <col min="6422" max="6422" width="2" style="3" customWidth="1"/>
    <col min="6423" max="6657" width="9.140625" style="3"/>
    <col min="6658" max="6658" width="31.28515625" style="3" customWidth="1"/>
    <col min="6659" max="6659" width="15.85546875" style="3" bestFit="1" customWidth="1"/>
    <col min="6660" max="6660" width="10" style="3" customWidth="1"/>
    <col min="6661" max="6661" width="2.28515625" style="3" customWidth="1"/>
    <col min="6662" max="6662" width="33" style="3" customWidth="1"/>
    <col min="6663" max="6663" width="2.7109375" style="3" customWidth="1"/>
    <col min="6664" max="6664" width="12.5703125" style="3" bestFit="1" customWidth="1"/>
    <col min="6665" max="6668" width="13" style="3" bestFit="1" customWidth="1"/>
    <col min="6669" max="6669" width="2.28515625" style="3" customWidth="1"/>
    <col min="6670" max="6670" width="10.7109375" style="3" customWidth="1"/>
    <col min="6671" max="6671" width="15.5703125" style="3" customWidth="1"/>
    <col min="6672" max="6672" width="13.42578125" style="3" bestFit="1" customWidth="1"/>
    <col min="6673" max="6675" width="11" style="3" bestFit="1" customWidth="1"/>
    <col min="6676" max="6677" width="9.28515625" style="3" bestFit="1" customWidth="1"/>
    <col min="6678" max="6678" width="2" style="3" customWidth="1"/>
    <col min="6679" max="6913" width="9.140625" style="3"/>
    <col min="6914" max="6914" width="31.28515625" style="3" customWidth="1"/>
    <col min="6915" max="6915" width="15.85546875" style="3" bestFit="1" customWidth="1"/>
    <col min="6916" max="6916" width="10" style="3" customWidth="1"/>
    <col min="6917" max="6917" width="2.28515625" style="3" customWidth="1"/>
    <col min="6918" max="6918" width="33" style="3" customWidth="1"/>
    <col min="6919" max="6919" width="2.7109375" style="3" customWidth="1"/>
    <col min="6920" max="6920" width="12.5703125" style="3" bestFit="1" customWidth="1"/>
    <col min="6921" max="6924" width="13" style="3" bestFit="1" customWidth="1"/>
    <col min="6925" max="6925" width="2.28515625" style="3" customWidth="1"/>
    <col min="6926" max="6926" width="10.7109375" style="3" customWidth="1"/>
    <col min="6927" max="6927" width="15.5703125" style="3" customWidth="1"/>
    <col min="6928" max="6928" width="13.42578125" style="3" bestFit="1" customWidth="1"/>
    <col min="6929" max="6931" width="11" style="3" bestFit="1" customWidth="1"/>
    <col min="6932" max="6933" width="9.28515625" style="3" bestFit="1" customWidth="1"/>
    <col min="6934" max="6934" width="2" style="3" customWidth="1"/>
    <col min="6935" max="7169" width="9.140625" style="3"/>
    <col min="7170" max="7170" width="31.28515625" style="3" customWidth="1"/>
    <col min="7171" max="7171" width="15.85546875" style="3" bestFit="1" customWidth="1"/>
    <col min="7172" max="7172" width="10" style="3" customWidth="1"/>
    <col min="7173" max="7173" width="2.28515625" style="3" customWidth="1"/>
    <col min="7174" max="7174" width="33" style="3" customWidth="1"/>
    <col min="7175" max="7175" width="2.7109375" style="3" customWidth="1"/>
    <col min="7176" max="7176" width="12.5703125" style="3" bestFit="1" customWidth="1"/>
    <col min="7177" max="7180" width="13" style="3" bestFit="1" customWidth="1"/>
    <col min="7181" max="7181" width="2.28515625" style="3" customWidth="1"/>
    <col min="7182" max="7182" width="10.7109375" style="3" customWidth="1"/>
    <col min="7183" max="7183" width="15.5703125" style="3" customWidth="1"/>
    <col min="7184" max="7184" width="13.42578125" style="3" bestFit="1" customWidth="1"/>
    <col min="7185" max="7187" width="11" style="3" bestFit="1" customWidth="1"/>
    <col min="7188" max="7189" width="9.28515625" style="3" bestFit="1" customWidth="1"/>
    <col min="7190" max="7190" width="2" style="3" customWidth="1"/>
    <col min="7191" max="7425" width="9.140625" style="3"/>
    <col min="7426" max="7426" width="31.28515625" style="3" customWidth="1"/>
    <col min="7427" max="7427" width="15.85546875" style="3" bestFit="1" customWidth="1"/>
    <col min="7428" max="7428" width="10" style="3" customWidth="1"/>
    <col min="7429" max="7429" width="2.28515625" style="3" customWidth="1"/>
    <col min="7430" max="7430" width="33" style="3" customWidth="1"/>
    <col min="7431" max="7431" width="2.7109375" style="3" customWidth="1"/>
    <col min="7432" max="7432" width="12.5703125" style="3" bestFit="1" customWidth="1"/>
    <col min="7433" max="7436" width="13" style="3" bestFit="1" customWidth="1"/>
    <col min="7437" max="7437" width="2.28515625" style="3" customWidth="1"/>
    <col min="7438" max="7438" width="10.7109375" style="3" customWidth="1"/>
    <col min="7439" max="7439" width="15.5703125" style="3" customWidth="1"/>
    <col min="7440" max="7440" width="13.42578125" style="3" bestFit="1" customWidth="1"/>
    <col min="7441" max="7443" width="11" style="3" bestFit="1" customWidth="1"/>
    <col min="7444" max="7445" width="9.28515625" style="3" bestFit="1" customWidth="1"/>
    <col min="7446" max="7446" width="2" style="3" customWidth="1"/>
    <col min="7447" max="7681" width="9.140625" style="3"/>
    <col min="7682" max="7682" width="31.28515625" style="3" customWidth="1"/>
    <col min="7683" max="7683" width="15.85546875" style="3" bestFit="1" customWidth="1"/>
    <col min="7684" max="7684" width="10" style="3" customWidth="1"/>
    <col min="7685" max="7685" width="2.28515625" style="3" customWidth="1"/>
    <col min="7686" max="7686" width="33" style="3" customWidth="1"/>
    <col min="7687" max="7687" width="2.7109375" style="3" customWidth="1"/>
    <col min="7688" max="7688" width="12.5703125" style="3" bestFit="1" customWidth="1"/>
    <col min="7689" max="7692" width="13" style="3" bestFit="1" customWidth="1"/>
    <col min="7693" max="7693" width="2.28515625" style="3" customWidth="1"/>
    <col min="7694" max="7694" width="10.7109375" style="3" customWidth="1"/>
    <col min="7695" max="7695" width="15.5703125" style="3" customWidth="1"/>
    <col min="7696" max="7696" width="13.42578125" style="3" bestFit="1" customWidth="1"/>
    <col min="7697" max="7699" width="11" style="3" bestFit="1" customWidth="1"/>
    <col min="7700" max="7701" width="9.28515625" style="3" bestFit="1" customWidth="1"/>
    <col min="7702" max="7702" width="2" style="3" customWidth="1"/>
    <col min="7703" max="7937" width="9.140625" style="3"/>
    <col min="7938" max="7938" width="31.28515625" style="3" customWidth="1"/>
    <col min="7939" max="7939" width="15.85546875" style="3" bestFit="1" customWidth="1"/>
    <col min="7940" max="7940" width="10" style="3" customWidth="1"/>
    <col min="7941" max="7941" width="2.28515625" style="3" customWidth="1"/>
    <col min="7942" max="7942" width="33" style="3" customWidth="1"/>
    <col min="7943" max="7943" width="2.7109375" style="3" customWidth="1"/>
    <col min="7944" max="7944" width="12.5703125" style="3" bestFit="1" customWidth="1"/>
    <col min="7945" max="7948" width="13" style="3" bestFit="1" customWidth="1"/>
    <col min="7949" max="7949" width="2.28515625" style="3" customWidth="1"/>
    <col min="7950" max="7950" width="10.7109375" style="3" customWidth="1"/>
    <col min="7951" max="7951" width="15.5703125" style="3" customWidth="1"/>
    <col min="7952" max="7952" width="13.42578125" style="3" bestFit="1" customWidth="1"/>
    <col min="7953" max="7955" width="11" style="3" bestFit="1" customWidth="1"/>
    <col min="7956" max="7957" width="9.28515625" style="3" bestFit="1" customWidth="1"/>
    <col min="7958" max="7958" width="2" style="3" customWidth="1"/>
    <col min="7959" max="8193" width="9.140625" style="3"/>
    <col min="8194" max="8194" width="31.28515625" style="3" customWidth="1"/>
    <col min="8195" max="8195" width="15.85546875" style="3" bestFit="1" customWidth="1"/>
    <col min="8196" max="8196" width="10" style="3" customWidth="1"/>
    <col min="8197" max="8197" width="2.28515625" style="3" customWidth="1"/>
    <col min="8198" max="8198" width="33" style="3" customWidth="1"/>
    <col min="8199" max="8199" width="2.7109375" style="3" customWidth="1"/>
    <col min="8200" max="8200" width="12.5703125" style="3" bestFit="1" customWidth="1"/>
    <col min="8201" max="8204" width="13" style="3" bestFit="1" customWidth="1"/>
    <col min="8205" max="8205" width="2.28515625" style="3" customWidth="1"/>
    <col min="8206" max="8206" width="10.7109375" style="3" customWidth="1"/>
    <col min="8207" max="8207" width="15.5703125" style="3" customWidth="1"/>
    <col min="8208" max="8208" width="13.42578125" style="3" bestFit="1" customWidth="1"/>
    <col min="8209" max="8211" width="11" style="3" bestFit="1" customWidth="1"/>
    <col min="8212" max="8213" width="9.28515625" style="3" bestFit="1" customWidth="1"/>
    <col min="8214" max="8214" width="2" style="3" customWidth="1"/>
    <col min="8215" max="8449" width="9.140625" style="3"/>
    <col min="8450" max="8450" width="31.28515625" style="3" customWidth="1"/>
    <col min="8451" max="8451" width="15.85546875" style="3" bestFit="1" customWidth="1"/>
    <col min="8452" max="8452" width="10" style="3" customWidth="1"/>
    <col min="8453" max="8453" width="2.28515625" style="3" customWidth="1"/>
    <col min="8454" max="8454" width="33" style="3" customWidth="1"/>
    <col min="8455" max="8455" width="2.7109375" style="3" customWidth="1"/>
    <col min="8456" max="8456" width="12.5703125" style="3" bestFit="1" customWidth="1"/>
    <col min="8457" max="8460" width="13" style="3" bestFit="1" customWidth="1"/>
    <col min="8461" max="8461" width="2.28515625" style="3" customWidth="1"/>
    <col min="8462" max="8462" width="10.7109375" style="3" customWidth="1"/>
    <col min="8463" max="8463" width="15.5703125" style="3" customWidth="1"/>
    <col min="8464" max="8464" width="13.42578125" style="3" bestFit="1" customWidth="1"/>
    <col min="8465" max="8467" width="11" style="3" bestFit="1" customWidth="1"/>
    <col min="8468" max="8469" width="9.28515625" style="3" bestFit="1" customWidth="1"/>
    <col min="8470" max="8470" width="2" style="3" customWidth="1"/>
    <col min="8471" max="8705" width="9.140625" style="3"/>
    <col min="8706" max="8706" width="31.28515625" style="3" customWidth="1"/>
    <col min="8707" max="8707" width="15.85546875" style="3" bestFit="1" customWidth="1"/>
    <col min="8708" max="8708" width="10" style="3" customWidth="1"/>
    <col min="8709" max="8709" width="2.28515625" style="3" customWidth="1"/>
    <col min="8710" max="8710" width="33" style="3" customWidth="1"/>
    <col min="8711" max="8711" width="2.7109375" style="3" customWidth="1"/>
    <col min="8712" max="8712" width="12.5703125" style="3" bestFit="1" customWidth="1"/>
    <col min="8713" max="8716" width="13" style="3" bestFit="1" customWidth="1"/>
    <col min="8717" max="8717" width="2.28515625" style="3" customWidth="1"/>
    <col min="8718" max="8718" width="10.7109375" style="3" customWidth="1"/>
    <col min="8719" max="8719" width="15.5703125" style="3" customWidth="1"/>
    <col min="8720" max="8720" width="13.42578125" style="3" bestFit="1" customWidth="1"/>
    <col min="8721" max="8723" width="11" style="3" bestFit="1" customWidth="1"/>
    <col min="8724" max="8725" width="9.28515625" style="3" bestFit="1" customWidth="1"/>
    <col min="8726" max="8726" width="2" style="3" customWidth="1"/>
    <col min="8727" max="8961" width="9.140625" style="3"/>
    <col min="8962" max="8962" width="31.28515625" style="3" customWidth="1"/>
    <col min="8963" max="8963" width="15.85546875" style="3" bestFit="1" customWidth="1"/>
    <col min="8964" max="8964" width="10" style="3" customWidth="1"/>
    <col min="8965" max="8965" width="2.28515625" style="3" customWidth="1"/>
    <col min="8966" max="8966" width="33" style="3" customWidth="1"/>
    <col min="8967" max="8967" width="2.7109375" style="3" customWidth="1"/>
    <col min="8968" max="8968" width="12.5703125" style="3" bestFit="1" customWidth="1"/>
    <col min="8969" max="8972" width="13" style="3" bestFit="1" customWidth="1"/>
    <col min="8973" max="8973" width="2.28515625" style="3" customWidth="1"/>
    <col min="8974" max="8974" width="10.7109375" style="3" customWidth="1"/>
    <col min="8975" max="8975" width="15.5703125" style="3" customWidth="1"/>
    <col min="8976" max="8976" width="13.42578125" style="3" bestFit="1" customWidth="1"/>
    <col min="8977" max="8979" width="11" style="3" bestFit="1" customWidth="1"/>
    <col min="8980" max="8981" width="9.28515625" style="3" bestFit="1" customWidth="1"/>
    <col min="8982" max="8982" width="2" style="3" customWidth="1"/>
    <col min="8983" max="9217" width="9.140625" style="3"/>
    <col min="9218" max="9218" width="31.28515625" style="3" customWidth="1"/>
    <col min="9219" max="9219" width="15.85546875" style="3" bestFit="1" customWidth="1"/>
    <col min="9220" max="9220" width="10" style="3" customWidth="1"/>
    <col min="9221" max="9221" width="2.28515625" style="3" customWidth="1"/>
    <col min="9222" max="9222" width="33" style="3" customWidth="1"/>
    <col min="9223" max="9223" width="2.7109375" style="3" customWidth="1"/>
    <col min="9224" max="9224" width="12.5703125" style="3" bestFit="1" customWidth="1"/>
    <col min="9225" max="9228" width="13" style="3" bestFit="1" customWidth="1"/>
    <col min="9229" max="9229" width="2.28515625" style="3" customWidth="1"/>
    <col min="9230" max="9230" width="10.7109375" style="3" customWidth="1"/>
    <col min="9231" max="9231" width="15.5703125" style="3" customWidth="1"/>
    <col min="9232" max="9232" width="13.42578125" style="3" bestFit="1" customWidth="1"/>
    <col min="9233" max="9235" width="11" style="3" bestFit="1" customWidth="1"/>
    <col min="9236" max="9237" width="9.28515625" style="3" bestFit="1" customWidth="1"/>
    <col min="9238" max="9238" width="2" style="3" customWidth="1"/>
    <col min="9239" max="9473" width="9.140625" style="3"/>
    <col min="9474" max="9474" width="31.28515625" style="3" customWidth="1"/>
    <col min="9475" max="9475" width="15.85546875" style="3" bestFit="1" customWidth="1"/>
    <col min="9476" max="9476" width="10" style="3" customWidth="1"/>
    <col min="9477" max="9477" width="2.28515625" style="3" customWidth="1"/>
    <col min="9478" max="9478" width="33" style="3" customWidth="1"/>
    <col min="9479" max="9479" width="2.7109375" style="3" customWidth="1"/>
    <col min="9480" max="9480" width="12.5703125" style="3" bestFit="1" customWidth="1"/>
    <col min="9481" max="9484" width="13" style="3" bestFit="1" customWidth="1"/>
    <col min="9485" max="9485" width="2.28515625" style="3" customWidth="1"/>
    <col min="9486" max="9486" width="10.7109375" style="3" customWidth="1"/>
    <col min="9487" max="9487" width="15.5703125" style="3" customWidth="1"/>
    <col min="9488" max="9488" width="13.42578125" style="3" bestFit="1" customWidth="1"/>
    <col min="9489" max="9491" width="11" style="3" bestFit="1" customWidth="1"/>
    <col min="9492" max="9493" width="9.28515625" style="3" bestFit="1" customWidth="1"/>
    <col min="9494" max="9494" width="2" style="3" customWidth="1"/>
    <col min="9495" max="9729" width="9.140625" style="3"/>
    <col min="9730" max="9730" width="31.28515625" style="3" customWidth="1"/>
    <col min="9731" max="9731" width="15.85546875" style="3" bestFit="1" customWidth="1"/>
    <col min="9732" max="9732" width="10" style="3" customWidth="1"/>
    <col min="9733" max="9733" width="2.28515625" style="3" customWidth="1"/>
    <col min="9734" max="9734" width="33" style="3" customWidth="1"/>
    <col min="9735" max="9735" width="2.7109375" style="3" customWidth="1"/>
    <col min="9736" max="9736" width="12.5703125" style="3" bestFit="1" customWidth="1"/>
    <col min="9737" max="9740" width="13" style="3" bestFit="1" customWidth="1"/>
    <col min="9741" max="9741" width="2.28515625" style="3" customWidth="1"/>
    <col min="9742" max="9742" width="10.7109375" style="3" customWidth="1"/>
    <col min="9743" max="9743" width="15.5703125" style="3" customWidth="1"/>
    <col min="9744" max="9744" width="13.42578125" style="3" bestFit="1" customWidth="1"/>
    <col min="9745" max="9747" width="11" style="3" bestFit="1" customWidth="1"/>
    <col min="9748" max="9749" width="9.28515625" style="3" bestFit="1" customWidth="1"/>
    <col min="9750" max="9750" width="2" style="3" customWidth="1"/>
    <col min="9751" max="9985" width="9.140625" style="3"/>
    <col min="9986" max="9986" width="31.28515625" style="3" customWidth="1"/>
    <col min="9987" max="9987" width="15.85546875" style="3" bestFit="1" customWidth="1"/>
    <col min="9988" max="9988" width="10" style="3" customWidth="1"/>
    <col min="9989" max="9989" width="2.28515625" style="3" customWidth="1"/>
    <col min="9990" max="9990" width="33" style="3" customWidth="1"/>
    <col min="9991" max="9991" width="2.7109375" style="3" customWidth="1"/>
    <col min="9992" max="9992" width="12.5703125" style="3" bestFit="1" customWidth="1"/>
    <col min="9993" max="9996" width="13" style="3" bestFit="1" customWidth="1"/>
    <col min="9997" max="9997" width="2.28515625" style="3" customWidth="1"/>
    <col min="9998" max="9998" width="10.7109375" style="3" customWidth="1"/>
    <col min="9999" max="9999" width="15.5703125" style="3" customWidth="1"/>
    <col min="10000" max="10000" width="13.42578125" style="3" bestFit="1" customWidth="1"/>
    <col min="10001" max="10003" width="11" style="3" bestFit="1" customWidth="1"/>
    <col min="10004" max="10005" width="9.28515625" style="3" bestFit="1" customWidth="1"/>
    <col min="10006" max="10006" width="2" style="3" customWidth="1"/>
    <col min="10007" max="10241" width="9.140625" style="3"/>
    <col min="10242" max="10242" width="31.28515625" style="3" customWidth="1"/>
    <col min="10243" max="10243" width="15.85546875" style="3" bestFit="1" customWidth="1"/>
    <col min="10244" max="10244" width="10" style="3" customWidth="1"/>
    <col min="10245" max="10245" width="2.28515625" style="3" customWidth="1"/>
    <col min="10246" max="10246" width="33" style="3" customWidth="1"/>
    <col min="10247" max="10247" width="2.7109375" style="3" customWidth="1"/>
    <col min="10248" max="10248" width="12.5703125" style="3" bestFit="1" customWidth="1"/>
    <col min="10249" max="10252" width="13" style="3" bestFit="1" customWidth="1"/>
    <col min="10253" max="10253" width="2.28515625" style="3" customWidth="1"/>
    <col min="10254" max="10254" width="10.7109375" style="3" customWidth="1"/>
    <col min="10255" max="10255" width="15.5703125" style="3" customWidth="1"/>
    <col min="10256" max="10256" width="13.42578125" style="3" bestFit="1" customWidth="1"/>
    <col min="10257" max="10259" width="11" style="3" bestFit="1" customWidth="1"/>
    <col min="10260" max="10261" width="9.28515625" style="3" bestFit="1" customWidth="1"/>
    <col min="10262" max="10262" width="2" style="3" customWidth="1"/>
    <col min="10263" max="10497" width="9.140625" style="3"/>
    <col min="10498" max="10498" width="31.28515625" style="3" customWidth="1"/>
    <col min="10499" max="10499" width="15.85546875" style="3" bestFit="1" customWidth="1"/>
    <col min="10500" max="10500" width="10" style="3" customWidth="1"/>
    <col min="10501" max="10501" width="2.28515625" style="3" customWidth="1"/>
    <col min="10502" max="10502" width="33" style="3" customWidth="1"/>
    <col min="10503" max="10503" width="2.7109375" style="3" customWidth="1"/>
    <col min="10504" max="10504" width="12.5703125" style="3" bestFit="1" customWidth="1"/>
    <col min="10505" max="10508" width="13" style="3" bestFit="1" customWidth="1"/>
    <col min="10509" max="10509" width="2.28515625" style="3" customWidth="1"/>
    <col min="10510" max="10510" width="10.7109375" style="3" customWidth="1"/>
    <col min="10511" max="10511" width="15.5703125" style="3" customWidth="1"/>
    <col min="10512" max="10512" width="13.42578125" style="3" bestFit="1" customWidth="1"/>
    <col min="10513" max="10515" width="11" style="3" bestFit="1" customWidth="1"/>
    <col min="10516" max="10517" width="9.28515625" style="3" bestFit="1" customWidth="1"/>
    <col min="10518" max="10518" width="2" style="3" customWidth="1"/>
    <col min="10519" max="10753" width="9.140625" style="3"/>
    <col min="10754" max="10754" width="31.28515625" style="3" customWidth="1"/>
    <col min="10755" max="10755" width="15.85546875" style="3" bestFit="1" customWidth="1"/>
    <col min="10756" max="10756" width="10" style="3" customWidth="1"/>
    <col min="10757" max="10757" width="2.28515625" style="3" customWidth="1"/>
    <col min="10758" max="10758" width="33" style="3" customWidth="1"/>
    <col min="10759" max="10759" width="2.7109375" style="3" customWidth="1"/>
    <col min="10760" max="10760" width="12.5703125" style="3" bestFit="1" customWidth="1"/>
    <col min="10761" max="10764" width="13" style="3" bestFit="1" customWidth="1"/>
    <col min="10765" max="10765" width="2.28515625" style="3" customWidth="1"/>
    <col min="10766" max="10766" width="10.7109375" style="3" customWidth="1"/>
    <col min="10767" max="10767" width="15.5703125" style="3" customWidth="1"/>
    <col min="10768" max="10768" width="13.42578125" style="3" bestFit="1" customWidth="1"/>
    <col min="10769" max="10771" width="11" style="3" bestFit="1" customWidth="1"/>
    <col min="10772" max="10773" width="9.28515625" style="3" bestFit="1" customWidth="1"/>
    <col min="10774" max="10774" width="2" style="3" customWidth="1"/>
    <col min="10775" max="11009" width="9.140625" style="3"/>
    <col min="11010" max="11010" width="31.28515625" style="3" customWidth="1"/>
    <col min="11011" max="11011" width="15.85546875" style="3" bestFit="1" customWidth="1"/>
    <col min="11012" max="11012" width="10" style="3" customWidth="1"/>
    <col min="11013" max="11013" width="2.28515625" style="3" customWidth="1"/>
    <col min="11014" max="11014" width="33" style="3" customWidth="1"/>
    <col min="11015" max="11015" width="2.7109375" style="3" customWidth="1"/>
    <col min="11016" max="11016" width="12.5703125" style="3" bestFit="1" customWidth="1"/>
    <col min="11017" max="11020" width="13" style="3" bestFit="1" customWidth="1"/>
    <col min="11021" max="11021" width="2.28515625" style="3" customWidth="1"/>
    <col min="11022" max="11022" width="10.7109375" style="3" customWidth="1"/>
    <col min="11023" max="11023" width="15.5703125" style="3" customWidth="1"/>
    <col min="11024" max="11024" width="13.42578125" style="3" bestFit="1" customWidth="1"/>
    <col min="11025" max="11027" width="11" style="3" bestFit="1" customWidth="1"/>
    <col min="11028" max="11029" width="9.28515625" style="3" bestFit="1" customWidth="1"/>
    <col min="11030" max="11030" width="2" style="3" customWidth="1"/>
    <col min="11031" max="11265" width="9.140625" style="3"/>
    <col min="11266" max="11266" width="31.28515625" style="3" customWidth="1"/>
    <col min="11267" max="11267" width="15.85546875" style="3" bestFit="1" customWidth="1"/>
    <col min="11268" max="11268" width="10" style="3" customWidth="1"/>
    <col min="11269" max="11269" width="2.28515625" style="3" customWidth="1"/>
    <col min="11270" max="11270" width="33" style="3" customWidth="1"/>
    <col min="11271" max="11271" width="2.7109375" style="3" customWidth="1"/>
    <col min="11272" max="11272" width="12.5703125" style="3" bestFit="1" customWidth="1"/>
    <col min="11273" max="11276" width="13" style="3" bestFit="1" customWidth="1"/>
    <col min="11277" max="11277" width="2.28515625" style="3" customWidth="1"/>
    <col min="11278" max="11278" width="10.7109375" style="3" customWidth="1"/>
    <col min="11279" max="11279" width="15.5703125" style="3" customWidth="1"/>
    <col min="11280" max="11280" width="13.42578125" style="3" bestFit="1" customWidth="1"/>
    <col min="11281" max="11283" width="11" style="3" bestFit="1" customWidth="1"/>
    <col min="11284" max="11285" width="9.28515625" style="3" bestFit="1" customWidth="1"/>
    <col min="11286" max="11286" width="2" style="3" customWidth="1"/>
    <col min="11287" max="11521" width="9.140625" style="3"/>
    <col min="11522" max="11522" width="31.28515625" style="3" customWidth="1"/>
    <col min="11523" max="11523" width="15.85546875" style="3" bestFit="1" customWidth="1"/>
    <col min="11524" max="11524" width="10" style="3" customWidth="1"/>
    <col min="11525" max="11525" width="2.28515625" style="3" customWidth="1"/>
    <col min="11526" max="11526" width="33" style="3" customWidth="1"/>
    <col min="11527" max="11527" width="2.7109375" style="3" customWidth="1"/>
    <col min="11528" max="11528" width="12.5703125" style="3" bestFit="1" customWidth="1"/>
    <col min="11529" max="11532" width="13" style="3" bestFit="1" customWidth="1"/>
    <col min="11533" max="11533" width="2.28515625" style="3" customWidth="1"/>
    <col min="11534" max="11534" width="10.7109375" style="3" customWidth="1"/>
    <col min="11535" max="11535" width="15.5703125" style="3" customWidth="1"/>
    <col min="11536" max="11536" width="13.42578125" style="3" bestFit="1" customWidth="1"/>
    <col min="11537" max="11539" width="11" style="3" bestFit="1" customWidth="1"/>
    <col min="11540" max="11541" width="9.28515625" style="3" bestFit="1" customWidth="1"/>
    <col min="11542" max="11542" width="2" style="3" customWidth="1"/>
    <col min="11543" max="11777" width="9.140625" style="3"/>
    <col min="11778" max="11778" width="31.28515625" style="3" customWidth="1"/>
    <col min="11779" max="11779" width="15.85546875" style="3" bestFit="1" customWidth="1"/>
    <col min="11780" max="11780" width="10" style="3" customWidth="1"/>
    <col min="11781" max="11781" width="2.28515625" style="3" customWidth="1"/>
    <col min="11782" max="11782" width="33" style="3" customWidth="1"/>
    <col min="11783" max="11783" width="2.7109375" style="3" customWidth="1"/>
    <col min="11784" max="11784" width="12.5703125" style="3" bestFit="1" customWidth="1"/>
    <col min="11785" max="11788" width="13" style="3" bestFit="1" customWidth="1"/>
    <col min="11789" max="11789" width="2.28515625" style="3" customWidth="1"/>
    <col min="11790" max="11790" width="10.7109375" style="3" customWidth="1"/>
    <col min="11791" max="11791" width="15.5703125" style="3" customWidth="1"/>
    <col min="11792" max="11792" width="13.42578125" style="3" bestFit="1" customWidth="1"/>
    <col min="11793" max="11795" width="11" style="3" bestFit="1" customWidth="1"/>
    <col min="11796" max="11797" width="9.28515625" style="3" bestFit="1" customWidth="1"/>
    <col min="11798" max="11798" width="2" style="3" customWidth="1"/>
    <col min="11799" max="12033" width="9.140625" style="3"/>
    <col min="12034" max="12034" width="31.28515625" style="3" customWidth="1"/>
    <col min="12035" max="12035" width="15.85546875" style="3" bestFit="1" customWidth="1"/>
    <col min="12036" max="12036" width="10" style="3" customWidth="1"/>
    <col min="12037" max="12037" width="2.28515625" style="3" customWidth="1"/>
    <col min="12038" max="12038" width="33" style="3" customWidth="1"/>
    <col min="12039" max="12039" width="2.7109375" style="3" customWidth="1"/>
    <col min="12040" max="12040" width="12.5703125" style="3" bestFit="1" customWidth="1"/>
    <col min="12041" max="12044" width="13" style="3" bestFit="1" customWidth="1"/>
    <col min="12045" max="12045" width="2.28515625" style="3" customWidth="1"/>
    <col min="12046" max="12046" width="10.7109375" style="3" customWidth="1"/>
    <col min="12047" max="12047" width="15.5703125" style="3" customWidth="1"/>
    <col min="12048" max="12048" width="13.42578125" style="3" bestFit="1" customWidth="1"/>
    <col min="12049" max="12051" width="11" style="3" bestFit="1" customWidth="1"/>
    <col min="12052" max="12053" width="9.28515625" style="3" bestFit="1" customWidth="1"/>
    <col min="12054" max="12054" width="2" style="3" customWidth="1"/>
    <col min="12055" max="12289" width="9.140625" style="3"/>
    <col min="12290" max="12290" width="31.28515625" style="3" customWidth="1"/>
    <col min="12291" max="12291" width="15.85546875" style="3" bestFit="1" customWidth="1"/>
    <col min="12292" max="12292" width="10" style="3" customWidth="1"/>
    <col min="12293" max="12293" width="2.28515625" style="3" customWidth="1"/>
    <col min="12294" max="12294" width="33" style="3" customWidth="1"/>
    <col min="12295" max="12295" width="2.7109375" style="3" customWidth="1"/>
    <col min="12296" max="12296" width="12.5703125" style="3" bestFit="1" customWidth="1"/>
    <col min="12297" max="12300" width="13" style="3" bestFit="1" customWidth="1"/>
    <col min="12301" max="12301" width="2.28515625" style="3" customWidth="1"/>
    <col min="12302" max="12302" width="10.7109375" style="3" customWidth="1"/>
    <col min="12303" max="12303" width="15.5703125" style="3" customWidth="1"/>
    <col min="12304" max="12304" width="13.42578125" style="3" bestFit="1" customWidth="1"/>
    <col min="12305" max="12307" width="11" style="3" bestFit="1" customWidth="1"/>
    <col min="12308" max="12309" width="9.28515625" style="3" bestFit="1" customWidth="1"/>
    <col min="12310" max="12310" width="2" style="3" customWidth="1"/>
    <col min="12311" max="12545" width="9.140625" style="3"/>
    <col min="12546" max="12546" width="31.28515625" style="3" customWidth="1"/>
    <col min="12547" max="12547" width="15.85546875" style="3" bestFit="1" customWidth="1"/>
    <col min="12548" max="12548" width="10" style="3" customWidth="1"/>
    <col min="12549" max="12549" width="2.28515625" style="3" customWidth="1"/>
    <col min="12550" max="12550" width="33" style="3" customWidth="1"/>
    <col min="12551" max="12551" width="2.7109375" style="3" customWidth="1"/>
    <col min="12552" max="12552" width="12.5703125" style="3" bestFit="1" customWidth="1"/>
    <col min="12553" max="12556" width="13" style="3" bestFit="1" customWidth="1"/>
    <col min="12557" max="12557" width="2.28515625" style="3" customWidth="1"/>
    <col min="12558" max="12558" width="10.7109375" style="3" customWidth="1"/>
    <col min="12559" max="12559" width="15.5703125" style="3" customWidth="1"/>
    <col min="12560" max="12560" width="13.42578125" style="3" bestFit="1" customWidth="1"/>
    <col min="12561" max="12563" width="11" style="3" bestFit="1" customWidth="1"/>
    <col min="12564" max="12565" width="9.28515625" style="3" bestFit="1" customWidth="1"/>
    <col min="12566" max="12566" width="2" style="3" customWidth="1"/>
    <col min="12567" max="12801" width="9.140625" style="3"/>
    <col min="12802" max="12802" width="31.28515625" style="3" customWidth="1"/>
    <col min="12803" max="12803" width="15.85546875" style="3" bestFit="1" customWidth="1"/>
    <col min="12804" max="12804" width="10" style="3" customWidth="1"/>
    <col min="12805" max="12805" width="2.28515625" style="3" customWidth="1"/>
    <col min="12806" max="12806" width="33" style="3" customWidth="1"/>
    <col min="12807" max="12807" width="2.7109375" style="3" customWidth="1"/>
    <col min="12808" max="12808" width="12.5703125" style="3" bestFit="1" customWidth="1"/>
    <col min="12809" max="12812" width="13" style="3" bestFit="1" customWidth="1"/>
    <col min="12813" max="12813" width="2.28515625" style="3" customWidth="1"/>
    <col min="12814" max="12814" width="10.7109375" style="3" customWidth="1"/>
    <col min="12815" max="12815" width="15.5703125" style="3" customWidth="1"/>
    <col min="12816" max="12816" width="13.42578125" style="3" bestFit="1" customWidth="1"/>
    <col min="12817" max="12819" width="11" style="3" bestFit="1" customWidth="1"/>
    <col min="12820" max="12821" width="9.28515625" style="3" bestFit="1" customWidth="1"/>
    <col min="12822" max="12822" width="2" style="3" customWidth="1"/>
    <col min="12823" max="13057" width="9.140625" style="3"/>
    <col min="13058" max="13058" width="31.28515625" style="3" customWidth="1"/>
    <col min="13059" max="13059" width="15.85546875" style="3" bestFit="1" customWidth="1"/>
    <col min="13060" max="13060" width="10" style="3" customWidth="1"/>
    <col min="13061" max="13061" width="2.28515625" style="3" customWidth="1"/>
    <col min="13062" max="13062" width="33" style="3" customWidth="1"/>
    <col min="13063" max="13063" width="2.7109375" style="3" customWidth="1"/>
    <col min="13064" max="13064" width="12.5703125" style="3" bestFit="1" customWidth="1"/>
    <col min="13065" max="13068" width="13" style="3" bestFit="1" customWidth="1"/>
    <col min="13069" max="13069" width="2.28515625" style="3" customWidth="1"/>
    <col min="13070" max="13070" width="10.7109375" style="3" customWidth="1"/>
    <col min="13071" max="13071" width="15.5703125" style="3" customWidth="1"/>
    <col min="13072" max="13072" width="13.42578125" style="3" bestFit="1" customWidth="1"/>
    <col min="13073" max="13075" width="11" style="3" bestFit="1" customWidth="1"/>
    <col min="13076" max="13077" width="9.28515625" style="3" bestFit="1" customWidth="1"/>
    <col min="13078" max="13078" width="2" style="3" customWidth="1"/>
    <col min="13079" max="13313" width="9.140625" style="3"/>
    <col min="13314" max="13314" width="31.28515625" style="3" customWidth="1"/>
    <col min="13315" max="13315" width="15.85546875" style="3" bestFit="1" customWidth="1"/>
    <col min="13316" max="13316" width="10" style="3" customWidth="1"/>
    <col min="13317" max="13317" width="2.28515625" style="3" customWidth="1"/>
    <col min="13318" max="13318" width="33" style="3" customWidth="1"/>
    <col min="13319" max="13319" width="2.7109375" style="3" customWidth="1"/>
    <col min="13320" max="13320" width="12.5703125" style="3" bestFit="1" customWidth="1"/>
    <col min="13321" max="13324" width="13" style="3" bestFit="1" customWidth="1"/>
    <col min="13325" max="13325" width="2.28515625" style="3" customWidth="1"/>
    <col min="13326" max="13326" width="10.7109375" style="3" customWidth="1"/>
    <col min="13327" max="13327" width="15.5703125" style="3" customWidth="1"/>
    <col min="13328" max="13328" width="13.42578125" style="3" bestFit="1" customWidth="1"/>
    <col min="13329" max="13331" width="11" style="3" bestFit="1" customWidth="1"/>
    <col min="13332" max="13333" width="9.28515625" style="3" bestFit="1" customWidth="1"/>
    <col min="13334" max="13334" width="2" style="3" customWidth="1"/>
    <col min="13335" max="13569" width="9.140625" style="3"/>
    <col min="13570" max="13570" width="31.28515625" style="3" customWidth="1"/>
    <col min="13571" max="13571" width="15.85546875" style="3" bestFit="1" customWidth="1"/>
    <col min="13572" max="13572" width="10" style="3" customWidth="1"/>
    <col min="13573" max="13573" width="2.28515625" style="3" customWidth="1"/>
    <col min="13574" max="13574" width="33" style="3" customWidth="1"/>
    <col min="13575" max="13575" width="2.7109375" style="3" customWidth="1"/>
    <col min="13576" max="13576" width="12.5703125" style="3" bestFit="1" customWidth="1"/>
    <col min="13577" max="13580" width="13" style="3" bestFit="1" customWidth="1"/>
    <col min="13581" max="13581" width="2.28515625" style="3" customWidth="1"/>
    <col min="13582" max="13582" width="10.7109375" style="3" customWidth="1"/>
    <col min="13583" max="13583" width="15.5703125" style="3" customWidth="1"/>
    <col min="13584" max="13584" width="13.42578125" style="3" bestFit="1" customWidth="1"/>
    <col min="13585" max="13587" width="11" style="3" bestFit="1" customWidth="1"/>
    <col min="13588" max="13589" width="9.28515625" style="3" bestFit="1" customWidth="1"/>
    <col min="13590" max="13590" width="2" style="3" customWidth="1"/>
    <col min="13591" max="13825" width="9.140625" style="3"/>
    <col min="13826" max="13826" width="31.28515625" style="3" customWidth="1"/>
    <col min="13827" max="13827" width="15.85546875" style="3" bestFit="1" customWidth="1"/>
    <col min="13828" max="13828" width="10" style="3" customWidth="1"/>
    <col min="13829" max="13829" width="2.28515625" style="3" customWidth="1"/>
    <col min="13830" max="13830" width="33" style="3" customWidth="1"/>
    <col min="13831" max="13831" width="2.7109375" style="3" customWidth="1"/>
    <col min="13832" max="13832" width="12.5703125" style="3" bestFit="1" customWidth="1"/>
    <col min="13833" max="13836" width="13" style="3" bestFit="1" customWidth="1"/>
    <col min="13837" max="13837" width="2.28515625" style="3" customWidth="1"/>
    <col min="13838" max="13838" width="10.7109375" style="3" customWidth="1"/>
    <col min="13839" max="13839" width="15.5703125" style="3" customWidth="1"/>
    <col min="13840" max="13840" width="13.42578125" style="3" bestFit="1" customWidth="1"/>
    <col min="13841" max="13843" width="11" style="3" bestFit="1" customWidth="1"/>
    <col min="13844" max="13845" width="9.28515625" style="3" bestFit="1" customWidth="1"/>
    <col min="13846" max="13846" width="2" style="3" customWidth="1"/>
    <col min="13847" max="14081" width="9.140625" style="3"/>
    <col min="14082" max="14082" width="31.28515625" style="3" customWidth="1"/>
    <col min="14083" max="14083" width="15.85546875" style="3" bestFit="1" customWidth="1"/>
    <col min="14084" max="14084" width="10" style="3" customWidth="1"/>
    <col min="14085" max="14085" width="2.28515625" style="3" customWidth="1"/>
    <col min="14086" max="14086" width="33" style="3" customWidth="1"/>
    <col min="14087" max="14087" width="2.7109375" style="3" customWidth="1"/>
    <col min="14088" max="14088" width="12.5703125" style="3" bestFit="1" customWidth="1"/>
    <col min="14089" max="14092" width="13" style="3" bestFit="1" customWidth="1"/>
    <col min="14093" max="14093" width="2.28515625" style="3" customWidth="1"/>
    <col min="14094" max="14094" width="10.7109375" style="3" customWidth="1"/>
    <col min="14095" max="14095" width="15.5703125" style="3" customWidth="1"/>
    <col min="14096" max="14096" width="13.42578125" style="3" bestFit="1" customWidth="1"/>
    <col min="14097" max="14099" width="11" style="3" bestFit="1" customWidth="1"/>
    <col min="14100" max="14101" width="9.28515625" style="3" bestFit="1" customWidth="1"/>
    <col min="14102" max="14102" width="2" style="3" customWidth="1"/>
    <col min="14103" max="14337" width="9.140625" style="3"/>
    <col min="14338" max="14338" width="31.28515625" style="3" customWidth="1"/>
    <col min="14339" max="14339" width="15.85546875" style="3" bestFit="1" customWidth="1"/>
    <col min="14340" max="14340" width="10" style="3" customWidth="1"/>
    <col min="14341" max="14341" width="2.28515625" style="3" customWidth="1"/>
    <col min="14342" max="14342" width="33" style="3" customWidth="1"/>
    <col min="14343" max="14343" width="2.7109375" style="3" customWidth="1"/>
    <col min="14344" max="14344" width="12.5703125" style="3" bestFit="1" customWidth="1"/>
    <col min="14345" max="14348" width="13" style="3" bestFit="1" customWidth="1"/>
    <col min="14349" max="14349" width="2.28515625" style="3" customWidth="1"/>
    <col min="14350" max="14350" width="10.7109375" style="3" customWidth="1"/>
    <col min="14351" max="14351" width="15.5703125" style="3" customWidth="1"/>
    <col min="14352" max="14352" width="13.42578125" style="3" bestFit="1" customWidth="1"/>
    <col min="14353" max="14355" width="11" style="3" bestFit="1" customWidth="1"/>
    <col min="14356" max="14357" width="9.28515625" style="3" bestFit="1" customWidth="1"/>
    <col min="14358" max="14358" width="2" style="3" customWidth="1"/>
    <col min="14359" max="14593" width="9.140625" style="3"/>
    <col min="14594" max="14594" width="31.28515625" style="3" customWidth="1"/>
    <col min="14595" max="14595" width="15.85546875" style="3" bestFit="1" customWidth="1"/>
    <col min="14596" max="14596" width="10" style="3" customWidth="1"/>
    <col min="14597" max="14597" width="2.28515625" style="3" customWidth="1"/>
    <col min="14598" max="14598" width="33" style="3" customWidth="1"/>
    <col min="14599" max="14599" width="2.7109375" style="3" customWidth="1"/>
    <col min="14600" max="14600" width="12.5703125" style="3" bestFit="1" customWidth="1"/>
    <col min="14601" max="14604" width="13" style="3" bestFit="1" customWidth="1"/>
    <col min="14605" max="14605" width="2.28515625" style="3" customWidth="1"/>
    <col min="14606" max="14606" width="10.7109375" style="3" customWidth="1"/>
    <col min="14607" max="14607" width="15.5703125" style="3" customWidth="1"/>
    <col min="14608" max="14608" width="13.42578125" style="3" bestFit="1" customWidth="1"/>
    <col min="14609" max="14611" width="11" style="3" bestFit="1" customWidth="1"/>
    <col min="14612" max="14613" width="9.28515625" style="3" bestFit="1" customWidth="1"/>
    <col min="14614" max="14614" width="2" style="3" customWidth="1"/>
    <col min="14615" max="14849" width="9.140625" style="3"/>
    <col min="14850" max="14850" width="31.28515625" style="3" customWidth="1"/>
    <col min="14851" max="14851" width="15.85546875" style="3" bestFit="1" customWidth="1"/>
    <col min="14852" max="14852" width="10" style="3" customWidth="1"/>
    <col min="14853" max="14853" width="2.28515625" style="3" customWidth="1"/>
    <col min="14854" max="14854" width="33" style="3" customWidth="1"/>
    <col min="14855" max="14855" width="2.7109375" style="3" customWidth="1"/>
    <col min="14856" max="14856" width="12.5703125" style="3" bestFit="1" customWidth="1"/>
    <col min="14857" max="14860" width="13" style="3" bestFit="1" customWidth="1"/>
    <col min="14861" max="14861" width="2.28515625" style="3" customWidth="1"/>
    <col min="14862" max="14862" width="10.7109375" style="3" customWidth="1"/>
    <col min="14863" max="14863" width="15.5703125" style="3" customWidth="1"/>
    <col min="14864" max="14864" width="13.42578125" style="3" bestFit="1" customWidth="1"/>
    <col min="14865" max="14867" width="11" style="3" bestFit="1" customWidth="1"/>
    <col min="14868" max="14869" width="9.28515625" style="3" bestFit="1" customWidth="1"/>
    <col min="14870" max="14870" width="2" style="3" customWidth="1"/>
    <col min="14871" max="15105" width="9.140625" style="3"/>
    <col min="15106" max="15106" width="31.28515625" style="3" customWidth="1"/>
    <col min="15107" max="15107" width="15.85546875" style="3" bestFit="1" customWidth="1"/>
    <col min="15108" max="15108" width="10" style="3" customWidth="1"/>
    <col min="15109" max="15109" width="2.28515625" style="3" customWidth="1"/>
    <col min="15110" max="15110" width="33" style="3" customWidth="1"/>
    <col min="15111" max="15111" width="2.7109375" style="3" customWidth="1"/>
    <col min="15112" max="15112" width="12.5703125" style="3" bestFit="1" customWidth="1"/>
    <col min="15113" max="15116" width="13" style="3" bestFit="1" customWidth="1"/>
    <col min="15117" max="15117" width="2.28515625" style="3" customWidth="1"/>
    <col min="15118" max="15118" width="10.7109375" style="3" customWidth="1"/>
    <col min="15119" max="15119" width="15.5703125" style="3" customWidth="1"/>
    <col min="15120" max="15120" width="13.42578125" style="3" bestFit="1" customWidth="1"/>
    <col min="15121" max="15123" width="11" style="3" bestFit="1" customWidth="1"/>
    <col min="15124" max="15125" width="9.28515625" style="3" bestFit="1" customWidth="1"/>
    <col min="15126" max="15126" width="2" style="3" customWidth="1"/>
    <col min="15127" max="15361" width="9.140625" style="3"/>
    <col min="15362" max="15362" width="31.28515625" style="3" customWidth="1"/>
    <col min="15363" max="15363" width="15.85546875" style="3" bestFit="1" customWidth="1"/>
    <col min="15364" max="15364" width="10" style="3" customWidth="1"/>
    <col min="15365" max="15365" width="2.28515625" style="3" customWidth="1"/>
    <col min="15366" max="15366" width="33" style="3" customWidth="1"/>
    <col min="15367" max="15367" width="2.7109375" style="3" customWidth="1"/>
    <col min="15368" max="15368" width="12.5703125" style="3" bestFit="1" customWidth="1"/>
    <col min="15369" max="15372" width="13" style="3" bestFit="1" customWidth="1"/>
    <col min="15373" max="15373" width="2.28515625" style="3" customWidth="1"/>
    <col min="15374" max="15374" width="10.7109375" style="3" customWidth="1"/>
    <col min="15375" max="15375" width="15.5703125" style="3" customWidth="1"/>
    <col min="15376" max="15376" width="13.42578125" style="3" bestFit="1" customWidth="1"/>
    <col min="15377" max="15379" width="11" style="3" bestFit="1" customWidth="1"/>
    <col min="15380" max="15381" width="9.28515625" style="3" bestFit="1" customWidth="1"/>
    <col min="15382" max="15382" width="2" style="3" customWidth="1"/>
    <col min="15383" max="15617" width="9.140625" style="3"/>
    <col min="15618" max="15618" width="31.28515625" style="3" customWidth="1"/>
    <col min="15619" max="15619" width="15.85546875" style="3" bestFit="1" customWidth="1"/>
    <col min="15620" max="15620" width="10" style="3" customWidth="1"/>
    <col min="15621" max="15621" width="2.28515625" style="3" customWidth="1"/>
    <col min="15622" max="15622" width="33" style="3" customWidth="1"/>
    <col min="15623" max="15623" width="2.7109375" style="3" customWidth="1"/>
    <col min="15624" max="15624" width="12.5703125" style="3" bestFit="1" customWidth="1"/>
    <col min="15625" max="15628" width="13" style="3" bestFit="1" customWidth="1"/>
    <col min="15629" max="15629" width="2.28515625" style="3" customWidth="1"/>
    <col min="15630" max="15630" width="10.7109375" style="3" customWidth="1"/>
    <col min="15631" max="15631" width="15.5703125" style="3" customWidth="1"/>
    <col min="15632" max="15632" width="13.42578125" style="3" bestFit="1" customWidth="1"/>
    <col min="15633" max="15635" width="11" style="3" bestFit="1" customWidth="1"/>
    <col min="15636" max="15637" width="9.28515625" style="3" bestFit="1" customWidth="1"/>
    <col min="15638" max="15638" width="2" style="3" customWidth="1"/>
    <col min="15639" max="15873" width="9.140625" style="3"/>
    <col min="15874" max="15874" width="31.28515625" style="3" customWidth="1"/>
    <col min="15875" max="15875" width="15.85546875" style="3" bestFit="1" customWidth="1"/>
    <col min="15876" max="15876" width="10" style="3" customWidth="1"/>
    <col min="15877" max="15877" width="2.28515625" style="3" customWidth="1"/>
    <col min="15878" max="15878" width="33" style="3" customWidth="1"/>
    <col min="15879" max="15879" width="2.7109375" style="3" customWidth="1"/>
    <col min="15880" max="15880" width="12.5703125" style="3" bestFit="1" customWidth="1"/>
    <col min="15881" max="15884" width="13" style="3" bestFit="1" customWidth="1"/>
    <col min="15885" max="15885" width="2.28515625" style="3" customWidth="1"/>
    <col min="15886" max="15886" width="10.7109375" style="3" customWidth="1"/>
    <col min="15887" max="15887" width="15.5703125" style="3" customWidth="1"/>
    <col min="15888" max="15888" width="13.42578125" style="3" bestFit="1" customWidth="1"/>
    <col min="15889" max="15891" width="11" style="3" bestFit="1" customWidth="1"/>
    <col min="15892" max="15893" width="9.28515625" style="3" bestFit="1" customWidth="1"/>
    <col min="15894" max="15894" width="2" style="3" customWidth="1"/>
    <col min="15895" max="16129" width="9.140625" style="3"/>
    <col min="16130" max="16130" width="31.28515625" style="3" customWidth="1"/>
    <col min="16131" max="16131" width="15.85546875" style="3" bestFit="1" customWidth="1"/>
    <col min="16132" max="16132" width="10" style="3" customWidth="1"/>
    <col min="16133" max="16133" width="2.28515625" style="3" customWidth="1"/>
    <col min="16134" max="16134" width="33" style="3" customWidth="1"/>
    <col min="16135" max="16135" width="2.7109375" style="3" customWidth="1"/>
    <col min="16136" max="16136" width="12.5703125" style="3" bestFit="1" customWidth="1"/>
    <col min="16137" max="16140" width="13" style="3" bestFit="1" customWidth="1"/>
    <col min="16141" max="16141" width="2.28515625" style="3" customWidth="1"/>
    <col min="16142" max="16142" width="10.7109375" style="3" customWidth="1"/>
    <col min="16143" max="16143" width="15.5703125" style="3" customWidth="1"/>
    <col min="16144" max="16144" width="13.42578125" style="3" bestFit="1" customWidth="1"/>
    <col min="16145" max="16147" width="11" style="3" bestFit="1" customWidth="1"/>
    <col min="16148" max="16149" width="9.28515625" style="3" bestFit="1" customWidth="1"/>
    <col min="16150" max="16150" width="2" style="3" customWidth="1"/>
    <col min="16151" max="16384" width="9.140625" style="3"/>
  </cols>
  <sheetData>
    <row r="1" spans="1:22" ht="15">
      <c r="A1" s="1" t="s">
        <v>69</v>
      </c>
      <c r="B1" s="2"/>
    </row>
    <row r="2" spans="1:22" ht="13.5" thickBot="1">
      <c r="A2" s="4"/>
      <c r="D2" s="5"/>
      <c r="F2" s="6">
        <v>2022</v>
      </c>
      <c r="G2" s="6">
        <f>F2+1</f>
        <v>2023</v>
      </c>
      <c r="H2" s="6">
        <f t="shared" ref="H2:M2" si="0">G2+1</f>
        <v>2024</v>
      </c>
      <c r="I2" s="6">
        <f t="shared" si="0"/>
        <v>2025</v>
      </c>
      <c r="J2" s="6">
        <f t="shared" si="0"/>
        <v>2026</v>
      </c>
      <c r="K2" s="6">
        <f t="shared" si="0"/>
        <v>2027</v>
      </c>
      <c r="L2" s="6">
        <f t="shared" si="0"/>
        <v>2028</v>
      </c>
      <c r="M2" s="6">
        <f t="shared" si="0"/>
        <v>2029</v>
      </c>
    </row>
    <row r="3" spans="1:22" ht="15.75" thickBot="1">
      <c r="A3" s="7" t="s">
        <v>0</v>
      </c>
      <c r="B3" s="8">
        <v>5</v>
      </c>
      <c r="D3" s="5"/>
      <c r="E3" s="9" t="s">
        <v>1</v>
      </c>
      <c r="F3" s="10"/>
      <c r="G3" s="10">
        <v>1</v>
      </c>
      <c r="H3" s="10">
        <v>2</v>
      </c>
      <c r="I3" s="10">
        <v>3</v>
      </c>
      <c r="J3" s="10">
        <v>4</v>
      </c>
      <c r="K3" s="10">
        <v>5</v>
      </c>
      <c r="L3" s="10">
        <v>6</v>
      </c>
      <c r="M3" s="11">
        <v>6</v>
      </c>
      <c r="O3" s="12" t="s">
        <v>2</v>
      </c>
      <c r="P3" s="13"/>
      <c r="Q3" s="14">
        <f>G4</f>
        <v>2023</v>
      </c>
      <c r="R3" s="14">
        <f>H4</f>
        <v>2024</v>
      </c>
      <c r="S3" s="14">
        <f>I4</f>
        <v>2025</v>
      </c>
      <c r="T3" s="14">
        <f>J4</f>
        <v>2026</v>
      </c>
      <c r="U3" s="8">
        <f>K4</f>
        <v>2027</v>
      </c>
    </row>
    <row r="4" spans="1:22" ht="13.5" thickBot="1">
      <c r="A4" s="15" t="s">
        <v>3</v>
      </c>
      <c r="B4" s="16">
        <v>45285</v>
      </c>
      <c r="D4" s="5"/>
      <c r="E4" s="17"/>
      <c r="F4" s="18"/>
      <c r="G4" s="19">
        <v>2023</v>
      </c>
      <c r="H4" s="19">
        <f>G4+1</f>
        <v>2024</v>
      </c>
      <c r="I4" s="19">
        <f t="shared" ref="I4" si="1">H4+1</f>
        <v>2025</v>
      </c>
      <c r="J4" s="19">
        <f>I4+1</f>
        <v>2026</v>
      </c>
      <c r="K4" s="19">
        <f>J4+1</f>
        <v>2027</v>
      </c>
      <c r="L4" s="19">
        <f>K4+1</f>
        <v>2028</v>
      </c>
      <c r="M4" s="20">
        <f>L4+1</f>
        <v>2029</v>
      </c>
      <c r="O4" s="21" t="s">
        <v>4</v>
      </c>
      <c r="P4" s="22"/>
      <c r="Q4" s="22"/>
      <c r="R4" s="22"/>
      <c r="S4" s="22"/>
      <c r="T4" s="22"/>
      <c r="U4" s="23"/>
    </row>
    <row r="5" spans="1:22" ht="13.5" thickBot="1">
      <c r="A5" s="24" t="s">
        <v>5</v>
      </c>
      <c r="B5" s="25">
        <v>46752</v>
      </c>
      <c r="D5" s="5"/>
      <c r="E5" s="26"/>
      <c r="F5" s="22"/>
      <c r="G5" s="22"/>
      <c r="H5" s="22"/>
      <c r="I5" s="22"/>
      <c r="J5" s="22"/>
      <c r="K5" s="22"/>
      <c r="L5" s="22"/>
      <c r="M5" s="23"/>
      <c r="O5" s="27">
        <f>O92</f>
        <v>2023</v>
      </c>
      <c r="P5" s="28"/>
      <c r="Q5" s="168">
        <v>1</v>
      </c>
      <c r="R5" s="168">
        <v>0.5</v>
      </c>
      <c r="S5" s="168">
        <v>0.35</v>
      </c>
      <c r="T5" s="168">
        <v>0</v>
      </c>
      <c r="U5" s="199">
        <v>0</v>
      </c>
      <c r="V5" s="185"/>
    </row>
    <row r="6" spans="1:22" ht="13.5" thickBot="1">
      <c r="D6" s="5"/>
      <c r="E6" s="29" t="s">
        <v>6</v>
      </c>
      <c r="F6" s="28"/>
      <c r="G6" s="30">
        <f>B7*B10</f>
        <v>100000</v>
      </c>
      <c r="H6" s="30">
        <f t="shared" ref="H6:M6" si="2">G9</f>
        <v>100000</v>
      </c>
      <c r="I6" s="30">
        <f t="shared" si="2"/>
        <v>100000</v>
      </c>
      <c r="J6" s="30">
        <f t="shared" si="2"/>
        <v>100000</v>
      </c>
      <c r="K6" s="30">
        <f t="shared" si="2"/>
        <v>0</v>
      </c>
      <c r="L6" s="30">
        <f t="shared" si="2"/>
        <v>0</v>
      </c>
      <c r="M6" s="31">
        <f t="shared" si="2"/>
        <v>0</v>
      </c>
      <c r="O6" s="27">
        <f>O93</f>
        <v>2024</v>
      </c>
      <c r="P6" s="28"/>
      <c r="Q6" s="144"/>
      <c r="R6" s="168">
        <v>1</v>
      </c>
      <c r="S6" s="168">
        <v>0.5</v>
      </c>
      <c r="T6" s="168">
        <v>0.2</v>
      </c>
      <c r="U6" s="199">
        <v>0.1</v>
      </c>
      <c r="V6" s="185"/>
    </row>
    <row r="7" spans="1:22" ht="13.5" thickBot="1">
      <c r="A7" s="12" t="s">
        <v>7</v>
      </c>
      <c r="B7" s="165">
        <v>4</v>
      </c>
      <c r="D7" s="5"/>
      <c r="E7" s="29" t="s">
        <v>8</v>
      </c>
      <c r="F7" s="28"/>
      <c r="G7" s="30">
        <f t="shared" ref="G7:M7" si="3">-G35*$B$10</f>
        <v>0</v>
      </c>
      <c r="H7" s="30">
        <f t="shared" si="3"/>
        <v>0</v>
      </c>
      <c r="I7" s="30">
        <f t="shared" si="3"/>
        <v>0</v>
      </c>
      <c r="J7" s="30">
        <f t="shared" si="3"/>
        <v>-100000</v>
      </c>
      <c r="K7" s="30">
        <f t="shared" si="3"/>
        <v>0</v>
      </c>
      <c r="L7" s="30">
        <f t="shared" si="3"/>
        <v>0</v>
      </c>
      <c r="M7" s="31">
        <f t="shared" si="3"/>
        <v>0</v>
      </c>
      <c r="O7" s="27">
        <f>O94</f>
        <v>2025</v>
      </c>
      <c r="P7" s="28"/>
      <c r="Q7" s="144"/>
      <c r="R7" s="148"/>
      <c r="S7" s="168">
        <v>1</v>
      </c>
      <c r="T7" s="168">
        <v>0.5</v>
      </c>
      <c r="U7" s="199">
        <v>0.1</v>
      </c>
      <c r="V7" s="185"/>
    </row>
    <row r="8" spans="1:22" ht="13.5" thickBot="1">
      <c r="B8" s="34"/>
      <c r="D8" s="5"/>
      <c r="E8" s="29" t="s">
        <v>95</v>
      </c>
      <c r="F8" s="28"/>
      <c r="G8" s="32">
        <f t="shared" ref="G8:M8" si="4">IF(G4=YEAR($B$5),-G6-G7,0)</f>
        <v>0</v>
      </c>
      <c r="H8" s="32">
        <f t="shared" si="4"/>
        <v>0</v>
      </c>
      <c r="I8" s="32">
        <f t="shared" si="4"/>
        <v>0</v>
      </c>
      <c r="J8" s="32">
        <f t="shared" si="4"/>
        <v>0</v>
      </c>
      <c r="K8" s="32">
        <f>IF(K4=YEAR($B$5),-K6-K7,0)</f>
        <v>0</v>
      </c>
      <c r="L8" s="32">
        <f t="shared" si="4"/>
        <v>0</v>
      </c>
      <c r="M8" s="33">
        <f t="shared" si="4"/>
        <v>0</v>
      </c>
      <c r="N8" s="39"/>
      <c r="O8" s="27">
        <f>O95</f>
        <v>2026</v>
      </c>
      <c r="P8" s="28"/>
      <c r="Q8" s="144"/>
      <c r="R8" s="148"/>
      <c r="S8" s="148"/>
      <c r="T8" s="168">
        <v>0.5</v>
      </c>
      <c r="U8" s="199">
        <v>0.5</v>
      </c>
      <c r="V8" s="185"/>
    </row>
    <row r="9" spans="1:22" ht="13.5" thickBot="1">
      <c r="A9" s="26" t="s">
        <v>66</v>
      </c>
      <c r="B9" s="40">
        <v>196</v>
      </c>
      <c r="C9" s="5"/>
      <c r="D9" s="5"/>
      <c r="E9" s="35" t="s">
        <v>9</v>
      </c>
      <c r="F9" s="36"/>
      <c r="G9" s="37">
        <f t="shared" ref="G9:J9" si="5">SUM(G6:G8)</f>
        <v>100000</v>
      </c>
      <c r="H9" s="37">
        <f t="shared" si="5"/>
        <v>100000</v>
      </c>
      <c r="I9" s="37">
        <f t="shared" si="5"/>
        <v>100000</v>
      </c>
      <c r="J9" s="37">
        <f t="shared" si="5"/>
        <v>0</v>
      </c>
      <c r="K9" s="37">
        <f>SUM(K6:K8)</f>
        <v>0</v>
      </c>
      <c r="L9" s="37">
        <f>SUM(L6:L8)</f>
        <v>0</v>
      </c>
      <c r="M9" s="38">
        <f>SUM(M6:M8)</f>
        <v>0</v>
      </c>
      <c r="N9" s="41"/>
      <c r="O9" s="27">
        <f>O96</f>
        <v>2027</v>
      </c>
      <c r="P9" s="28"/>
      <c r="Q9" s="144"/>
      <c r="R9" s="147"/>
      <c r="S9" s="147"/>
      <c r="T9" s="147"/>
      <c r="U9" s="199">
        <v>1</v>
      </c>
      <c r="V9" s="185"/>
    </row>
    <row r="10" spans="1:22" ht="13.5" thickBot="1">
      <c r="A10" s="29" t="s">
        <v>10</v>
      </c>
      <c r="B10" s="31">
        <v>25000</v>
      </c>
      <c r="C10" s="5"/>
      <c r="D10" s="42"/>
      <c r="M10" s="28"/>
      <c r="N10" s="41"/>
      <c r="O10" s="27">
        <v>2027</v>
      </c>
      <c r="P10" s="28"/>
      <c r="Q10" s="145"/>
      <c r="R10" s="146"/>
      <c r="S10" s="146"/>
      <c r="T10" s="146"/>
      <c r="U10" s="200"/>
      <c r="V10" s="185"/>
    </row>
    <row r="11" spans="1:22" ht="13.5" thickBot="1">
      <c r="A11" s="35" t="s">
        <v>11</v>
      </c>
      <c r="B11" s="43">
        <v>4900000</v>
      </c>
      <c r="C11" s="5"/>
      <c r="D11" s="42"/>
      <c r="E11" s="21" t="s">
        <v>85</v>
      </c>
      <c r="F11" s="22"/>
      <c r="G11" s="22"/>
      <c r="H11" s="22"/>
      <c r="I11" s="22"/>
      <c r="J11" s="22"/>
      <c r="K11" s="22"/>
      <c r="L11" s="22"/>
      <c r="M11" s="23"/>
      <c r="N11" s="41"/>
      <c r="O11" s="27"/>
      <c r="P11" s="28"/>
      <c r="Q11" s="145"/>
      <c r="R11" s="146"/>
      <c r="S11" s="146"/>
      <c r="T11" s="146"/>
      <c r="U11" s="200"/>
    </row>
    <row r="12" spans="1:22" ht="13.5" thickBot="1">
      <c r="C12" s="5"/>
      <c r="D12" s="5"/>
      <c r="E12" s="29" t="s">
        <v>12</v>
      </c>
      <c r="F12" s="28"/>
      <c r="G12" s="44">
        <f>(($B$18*G34)+MROUND(FLOOR(G34,4),4)/4*$B$19)*((DATE(G4,12,31)-B4+1)/365)</f>
        <v>7.0191780821917815</v>
      </c>
      <c r="H12" s="44">
        <f t="shared" ref="H12:M12" si="6">($B$18*H34)+MROUND(FLOOR(H34,4),4)/4*$B$19</f>
        <v>366</v>
      </c>
      <c r="I12" s="44">
        <f t="shared" si="6"/>
        <v>366</v>
      </c>
      <c r="J12" s="44">
        <f t="shared" si="6"/>
        <v>366</v>
      </c>
      <c r="K12" s="44">
        <f t="shared" si="6"/>
        <v>0</v>
      </c>
      <c r="L12" s="44">
        <f t="shared" si="6"/>
        <v>0</v>
      </c>
      <c r="M12" s="45">
        <f t="shared" si="6"/>
        <v>0</v>
      </c>
      <c r="N12" s="41"/>
      <c r="O12" s="49" t="s">
        <v>14</v>
      </c>
      <c r="P12" s="28"/>
      <c r="Q12" s="28"/>
      <c r="R12" s="28"/>
      <c r="S12" s="28"/>
      <c r="T12" s="28"/>
      <c r="U12" s="50"/>
    </row>
    <row r="13" spans="1:22">
      <c r="A13" s="21" t="s">
        <v>15</v>
      </c>
      <c r="B13" s="23"/>
      <c r="C13" s="5"/>
      <c r="D13" s="5"/>
      <c r="E13" s="29" t="s">
        <v>13</v>
      </c>
      <c r="F13" s="28"/>
      <c r="G13" s="46">
        <f>G78</f>
        <v>25.1</v>
      </c>
      <c r="H13" s="47">
        <f>H79</f>
        <v>25.602</v>
      </c>
      <c r="I13" s="47">
        <f>I80</f>
        <v>26.114039999999999</v>
      </c>
      <c r="J13" s="47">
        <f>J81</f>
        <v>26.6363208</v>
      </c>
      <c r="K13" s="47">
        <f>IF(K3&gt;B3,0,K82)</f>
        <v>27.169047215999999</v>
      </c>
      <c r="L13" s="47">
        <f>IF(L3&gt;$B$3,0,L83)</f>
        <v>0</v>
      </c>
      <c r="M13" s="48">
        <f>IF(M3&gt;$B$3,0,M83)</f>
        <v>0</v>
      </c>
      <c r="N13" s="41"/>
      <c r="O13" s="27">
        <f>O5</f>
        <v>2023</v>
      </c>
      <c r="P13" s="28"/>
      <c r="Q13" s="53">
        <f>MROUND(Q5*$G$12,1)</f>
        <v>7</v>
      </c>
      <c r="R13" s="53">
        <f>IF(SUM($P$22:Q22)&gt;0,0,MROUND(R5*$G$12,1))</f>
        <v>4</v>
      </c>
      <c r="S13" s="53">
        <f>IF(SUM($P$22:R22)&gt;0,0,MROUND(S5*$G$12,1))</f>
        <v>2</v>
      </c>
      <c r="T13" s="53">
        <f>IF(SUM($P$22:S22)&gt;0,0,MROUND(T5*$G$12,1))</f>
        <v>0</v>
      </c>
      <c r="U13" s="54">
        <f>IF(SUM($P$22:T22)&gt;0,0,MROUND(U5*$G$12,1))</f>
        <v>0</v>
      </c>
    </row>
    <row r="14" spans="1:22">
      <c r="A14" s="29" t="s">
        <v>17</v>
      </c>
      <c r="B14" s="197">
        <v>4</v>
      </c>
      <c r="D14" s="5"/>
      <c r="E14" s="49" t="s">
        <v>16</v>
      </c>
      <c r="F14" s="28"/>
      <c r="G14" s="51">
        <f>G12*G13</f>
        <v>176.18136986301371</v>
      </c>
      <c r="H14" s="51">
        <f t="shared" ref="H14:L14" si="7">H12*H13</f>
        <v>9370.3320000000003</v>
      </c>
      <c r="I14" s="51">
        <f t="shared" si="7"/>
        <v>9557.7386399999996</v>
      </c>
      <c r="J14" s="51">
        <f>J12*J13</f>
        <v>9748.8934128000001</v>
      </c>
      <c r="K14" s="51">
        <f t="shared" si="7"/>
        <v>0</v>
      </c>
      <c r="L14" s="51">
        <f t="shared" si="7"/>
        <v>0</v>
      </c>
      <c r="M14" s="52">
        <f t="shared" ref="M14" si="8">M12*M13</f>
        <v>0</v>
      </c>
      <c r="N14" s="41"/>
      <c r="O14" s="27">
        <f>O6</f>
        <v>2024</v>
      </c>
      <c r="P14" s="28"/>
      <c r="Q14" s="149"/>
      <c r="R14" s="53">
        <f>IF(SUM($P$23:Q23)&gt;0,0,MROUND(R6*$H$12,1))</f>
        <v>366</v>
      </c>
      <c r="S14" s="53">
        <f>IF(SUM($P$23:R23)&gt;0,0,MROUND(S6*$H$12,1))</f>
        <v>183</v>
      </c>
      <c r="T14" s="53">
        <f>IF(SUM($P$23:S23)&gt;0,0,MROUND(T6*$H$12,1))</f>
        <v>73</v>
      </c>
      <c r="U14" s="54">
        <f>IF(SUM($P$23:T23)&gt;0,0,MROUND(U6*$H$12,1))</f>
        <v>0</v>
      </c>
    </row>
    <row r="15" spans="1:22" ht="13.5" thickBot="1">
      <c r="A15" s="35" t="s">
        <v>18</v>
      </c>
      <c r="B15" s="43">
        <v>100000</v>
      </c>
      <c r="D15" s="5"/>
      <c r="E15" s="29"/>
      <c r="F15" s="28"/>
      <c r="G15" s="55"/>
      <c r="H15" s="55"/>
      <c r="I15" s="55"/>
      <c r="J15" s="55"/>
      <c r="K15" s="55"/>
      <c r="L15" s="55"/>
      <c r="M15" s="56"/>
      <c r="N15" s="41"/>
      <c r="O15" s="27">
        <f>O7</f>
        <v>2025</v>
      </c>
      <c r="P15" s="28"/>
      <c r="Q15" s="149"/>
      <c r="R15" s="149"/>
      <c r="S15" s="53">
        <f>IF(SUM($P$24:R24)&gt;0,0,MROUND(S7*$I$12,1))</f>
        <v>366</v>
      </c>
      <c r="T15" s="53">
        <f>IF(SUM($P$24:S24)&gt;0,0,MROUND(T7*$I$12,1))</f>
        <v>183</v>
      </c>
      <c r="U15" s="54">
        <f>IF(SUM($P$24:T24)&gt;0,0,MROUND(U7*$I$12,1))</f>
        <v>0</v>
      </c>
    </row>
    <row r="16" spans="1:22">
      <c r="D16" s="5"/>
      <c r="E16" s="49"/>
      <c r="F16" s="28"/>
      <c r="G16" s="53"/>
      <c r="H16" s="28"/>
      <c r="I16" s="28"/>
      <c r="J16" s="28"/>
      <c r="K16" s="28"/>
      <c r="L16" s="28"/>
      <c r="M16" s="50"/>
      <c r="N16" s="41"/>
      <c r="O16" s="27">
        <f>O8</f>
        <v>2026</v>
      </c>
      <c r="P16" s="28"/>
      <c r="Q16" s="149"/>
      <c r="R16" s="149"/>
      <c r="S16" s="149"/>
      <c r="T16" s="53">
        <f>IF(SUM($P$25:S25)&gt;0,0,MROUND(T8*$J$12,1))</f>
        <v>183</v>
      </c>
      <c r="U16" s="54">
        <f>IF(SUM($P$25:T25)&gt;0,0,MROUND(U8*$J$12,1))</f>
        <v>0</v>
      </c>
    </row>
    <row r="17" spans="1:22" ht="13.5" thickBot="1">
      <c r="A17" s="59" t="s">
        <v>94</v>
      </c>
      <c r="D17" s="60"/>
      <c r="E17" s="29" t="str">
        <f>E14</f>
        <v xml:space="preserve">Value of bottles </v>
      </c>
      <c r="F17" s="28"/>
      <c r="G17" s="57">
        <f>G14</f>
        <v>176.18136986301371</v>
      </c>
      <c r="H17" s="57">
        <f>H14</f>
        <v>9370.3320000000003</v>
      </c>
      <c r="I17" s="57">
        <f>I14</f>
        <v>9557.7386399999996</v>
      </c>
      <c r="J17" s="57">
        <f t="shared" ref="J17:K17" si="9">J14</f>
        <v>9748.8934128000001</v>
      </c>
      <c r="K17" s="57">
        <f t="shared" si="9"/>
        <v>0</v>
      </c>
      <c r="L17" s="57">
        <f>L14</f>
        <v>0</v>
      </c>
      <c r="M17" s="58">
        <f>M14</f>
        <v>0</v>
      </c>
      <c r="N17" s="41"/>
      <c r="O17" s="27">
        <f>O9</f>
        <v>2027</v>
      </c>
      <c r="P17" s="28"/>
      <c r="Q17" s="149"/>
      <c r="R17" s="149"/>
      <c r="S17" s="149"/>
      <c r="T17" s="149"/>
      <c r="U17" s="54">
        <f>IF(SUM($P$26:T26)&gt;0,0,MROUND(U9*$K$12,1))</f>
        <v>0</v>
      </c>
    </row>
    <row r="18" spans="1:22">
      <c r="A18" s="26" t="s">
        <v>92</v>
      </c>
      <c r="B18" s="206">
        <v>91</v>
      </c>
      <c r="D18" s="60"/>
      <c r="E18" s="29" t="s">
        <v>19</v>
      </c>
      <c r="F18" s="28"/>
      <c r="G18" s="57">
        <f t="shared" ref="G18:M18" si="10">Q98</f>
        <v>0</v>
      </c>
      <c r="H18" s="57">
        <f>R98</f>
        <v>1.5059999999999967</v>
      </c>
      <c r="I18" s="57">
        <f>S98</f>
        <v>94.737219945205297</v>
      </c>
      <c r="J18" s="57">
        <f>T98</f>
        <v>287.77672080000042</v>
      </c>
      <c r="K18" s="57">
        <f t="shared" si="10"/>
        <v>0</v>
      </c>
      <c r="L18" s="57">
        <f t="shared" si="10"/>
        <v>0</v>
      </c>
      <c r="M18" s="58">
        <f t="shared" si="10"/>
        <v>0</v>
      </c>
      <c r="N18" s="41"/>
      <c r="O18" s="27">
        <v>2027</v>
      </c>
      <c r="P18" s="28"/>
      <c r="Q18" s="150"/>
      <c r="R18" s="150"/>
      <c r="S18" s="150"/>
      <c r="T18" s="150"/>
      <c r="U18" s="201"/>
    </row>
    <row r="19" spans="1:22">
      <c r="A19" s="29" t="s">
        <v>93</v>
      </c>
      <c r="B19" s="50">
        <v>2</v>
      </c>
      <c r="D19" s="5"/>
      <c r="E19" s="61" t="s">
        <v>20</v>
      </c>
      <c r="F19" s="28"/>
      <c r="G19" s="62">
        <f t="shared" ref="G19:M19" si="11">Q81</f>
        <v>0</v>
      </c>
      <c r="H19" s="62">
        <f>R81</f>
        <v>2.0079999999999956</v>
      </c>
      <c r="I19" s="62">
        <f t="shared" si="11"/>
        <v>94.727399999999818</v>
      </c>
      <c r="J19" s="62">
        <f t="shared" si="11"/>
        <v>0</v>
      </c>
      <c r="K19" s="62">
        <f t="shared" si="11"/>
        <v>0</v>
      </c>
      <c r="L19" s="62">
        <f t="shared" si="11"/>
        <v>0</v>
      </c>
      <c r="M19" s="63">
        <f t="shared" si="11"/>
        <v>0</v>
      </c>
      <c r="N19" s="41"/>
      <c r="O19" s="29"/>
      <c r="P19" s="28"/>
      <c r="Q19" s="53">
        <f>SUM(Q13:Q18)</f>
        <v>7</v>
      </c>
      <c r="R19" s="53">
        <f>SUM(R13:R18)</f>
        <v>370</v>
      </c>
      <c r="S19" s="53">
        <f t="shared" ref="S19:U19" si="12">SUM(S13:S18)</f>
        <v>551</v>
      </c>
      <c r="T19" s="53">
        <f t="shared" si="12"/>
        <v>439</v>
      </c>
      <c r="U19" s="54">
        <f t="shared" si="12"/>
        <v>0</v>
      </c>
    </row>
    <row r="20" spans="1:22" ht="13.5" thickBot="1">
      <c r="A20" s="35" t="s">
        <v>22</v>
      </c>
      <c r="B20" s="64">
        <f>B18*B14+B19</f>
        <v>366</v>
      </c>
      <c r="D20" s="5"/>
      <c r="E20" s="49" t="s">
        <v>21</v>
      </c>
      <c r="F20" s="28"/>
      <c r="G20" s="51">
        <f t="shared" ref="G20:K20" si="13">G17+G19+G18</f>
        <v>176.18136986301371</v>
      </c>
      <c r="H20" s="51">
        <f>H17+H19+H18</f>
        <v>9373.8459999999995</v>
      </c>
      <c r="I20" s="51">
        <f>I17+I19+I18</f>
        <v>9747.203259945205</v>
      </c>
      <c r="J20" s="51">
        <f t="shared" si="13"/>
        <v>10036.670133600001</v>
      </c>
      <c r="K20" s="51">
        <f t="shared" si="13"/>
        <v>0</v>
      </c>
      <c r="L20" s="51">
        <f>L17+L19+L18</f>
        <v>0</v>
      </c>
      <c r="M20" s="52">
        <f>M17+M19+M18</f>
        <v>0</v>
      </c>
      <c r="N20" s="41"/>
      <c r="O20" s="29"/>
      <c r="P20" s="28"/>
      <c r="Q20" s="53"/>
      <c r="R20" s="53"/>
      <c r="S20" s="53"/>
      <c r="T20" s="53"/>
      <c r="U20" s="54"/>
    </row>
    <row r="21" spans="1:22" ht="13.5" thickBot="1">
      <c r="A21" s="59" t="s">
        <v>29</v>
      </c>
      <c r="B21" s="72"/>
      <c r="D21" s="5"/>
      <c r="E21" s="29"/>
      <c r="F21" s="28"/>
      <c r="G21" s="51"/>
      <c r="H21" s="51"/>
      <c r="I21" s="51"/>
      <c r="J21" s="51"/>
      <c r="K21" s="51"/>
      <c r="L21" s="51"/>
      <c r="M21" s="52"/>
      <c r="N21" s="41"/>
      <c r="O21" s="49" t="s">
        <v>24</v>
      </c>
      <c r="P21" s="28"/>
      <c r="Q21" s="53"/>
      <c r="R21" s="53"/>
      <c r="S21" s="53"/>
      <c r="T21" s="53"/>
      <c r="U21" s="54"/>
      <c r="V21" s="65"/>
    </row>
    <row r="22" spans="1:22">
      <c r="A22" s="75" t="s">
        <v>67</v>
      </c>
      <c r="B22" s="143">
        <v>0.75</v>
      </c>
      <c r="C22" s="5"/>
      <c r="D22" s="5"/>
      <c r="E22" s="29" t="s">
        <v>23</v>
      </c>
      <c r="F22" s="28"/>
      <c r="G22" s="51">
        <f t="shared" ref="G22:M22" si="14">-Q107</f>
        <v>0</v>
      </c>
      <c r="H22" s="51">
        <f>-R107</f>
        <v>0</v>
      </c>
      <c r="I22" s="51">
        <f>-S107</f>
        <v>0</v>
      </c>
      <c r="J22" s="51">
        <f>-T107</f>
        <v>0</v>
      </c>
      <c r="K22" s="51">
        <f t="shared" si="14"/>
        <v>0</v>
      </c>
      <c r="L22" s="51">
        <f t="shared" si="14"/>
        <v>0</v>
      </c>
      <c r="M22" s="52">
        <f t="shared" si="14"/>
        <v>0</v>
      </c>
      <c r="N22" s="41"/>
      <c r="O22" s="27">
        <f t="shared" ref="O22:O27" si="15">O13</f>
        <v>2023</v>
      </c>
      <c r="P22" s="28"/>
      <c r="Q22" s="53">
        <f>IF(F$37=0,0,IF(G$37=0,Q13,0))</f>
        <v>0</v>
      </c>
      <c r="R22" s="53">
        <f>IF(G$37=0,0,IF(H$37=0,R13,0))</f>
        <v>0</v>
      </c>
      <c r="S22" s="53">
        <f>IF(H$37=0,0,IF(I$37=0,S13,0))</f>
        <v>0</v>
      </c>
      <c r="T22" s="53">
        <f>IF(I$37=0,0,IF(J$37=0,T13,0))</f>
        <v>0</v>
      </c>
      <c r="U22" s="54">
        <f>IF(J$37=0,0,IF(K$37=0,U13,0))</f>
        <v>0</v>
      </c>
    </row>
    <row r="23" spans="1:22" ht="13.5" thickBot="1">
      <c r="A23" s="35" t="s">
        <v>68</v>
      </c>
      <c r="B23" s="76">
        <v>0.125</v>
      </c>
      <c r="C23" s="5"/>
      <c r="D23" s="5"/>
      <c r="E23" s="29"/>
      <c r="F23" s="28"/>
      <c r="G23" s="57"/>
      <c r="H23" s="57"/>
      <c r="I23" s="57"/>
      <c r="J23" s="57"/>
      <c r="K23" s="57"/>
      <c r="L23" s="57"/>
      <c r="M23" s="58"/>
      <c r="N23" s="41"/>
      <c r="O23" s="27">
        <f t="shared" si="15"/>
        <v>2024</v>
      </c>
      <c r="P23" s="28"/>
      <c r="Q23" s="149"/>
      <c r="R23" s="53">
        <f>IF(G$37=0,0,IF(H$37=0,R14,0))</f>
        <v>0</v>
      </c>
      <c r="S23" s="53">
        <f>IF(H$37=0,0,IF(I$37=0,S14,0))</f>
        <v>0</v>
      </c>
      <c r="T23" s="53">
        <f>IF(I$37=0,0,IF(J$37=0,T14,0))</f>
        <v>73</v>
      </c>
      <c r="U23" s="54">
        <f>IF(J$37=0,0,IF(K$37=0,U14,0))</f>
        <v>0</v>
      </c>
    </row>
    <row r="24" spans="1:22" ht="13.5" thickBot="1">
      <c r="C24" s="5"/>
      <c r="D24" s="5"/>
      <c r="E24" s="49" t="s">
        <v>26</v>
      </c>
      <c r="F24" s="28"/>
      <c r="G24" s="51">
        <f>G20+G22</f>
        <v>176.18136986301371</v>
      </c>
      <c r="H24" s="51">
        <f>H20+H22</f>
        <v>9373.8459999999995</v>
      </c>
      <c r="I24" s="51">
        <f>I20+I22</f>
        <v>9747.203259945205</v>
      </c>
      <c r="J24" s="51">
        <f>J20+J22</f>
        <v>10036.670133600001</v>
      </c>
      <c r="K24" s="51">
        <f t="shared" ref="K24" si="16">K20+K22</f>
        <v>0</v>
      </c>
      <c r="L24" s="51">
        <f>L20+L22</f>
        <v>0</v>
      </c>
      <c r="M24" s="52">
        <f>M20+M22</f>
        <v>0</v>
      </c>
      <c r="N24" s="41"/>
      <c r="O24" s="27">
        <f t="shared" si="15"/>
        <v>2025</v>
      </c>
      <c r="P24" s="28"/>
      <c r="Q24" s="149"/>
      <c r="R24" s="149"/>
      <c r="S24" s="53">
        <f>IF(H$37=0,0,IF(I$37=0,S15,0))</f>
        <v>0</v>
      </c>
      <c r="T24" s="53">
        <f>IF(I$37=0,0,IF(J$37=0,T15,0))</f>
        <v>183</v>
      </c>
      <c r="U24" s="54">
        <f>IF(J$37=0,0,IF(K$37=0,U15,0))</f>
        <v>0</v>
      </c>
    </row>
    <row r="25" spans="1:22" ht="13.5" thickBot="1">
      <c r="A25" s="81" t="s">
        <v>83</v>
      </c>
      <c r="B25" s="82">
        <v>0.8</v>
      </c>
      <c r="C25" s="5"/>
      <c r="D25" s="5"/>
      <c r="E25" s="29"/>
      <c r="F25" s="28"/>
      <c r="G25" s="67"/>
      <c r="H25" s="68"/>
      <c r="I25" s="68"/>
      <c r="J25" s="68"/>
      <c r="K25" s="68"/>
      <c r="L25" s="68"/>
      <c r="M25" s="69"/>
      <c r="O25" s="27">
        <f t="shared" si="15"/>
        <v>2026</v>
      </c>
      <c r="P25" s="28"/>
      <c r="Q25" s="149"/>
      <c r="R25" s="149"/>
      <c r="S25" s="149"/>
      <c r="T25" s="53">
        <f>IF(I$37=0,0,IF(J$37=0,T16,0))</f>
        <v>183</v>
      </c>
      <c r="U25" s="54">
        <f>IF(J$37=0,0,IF(K$37=0,U16,0))</f>
        <v>0</v>
      </c>
    </row>
    <row r="26" spans="1:22" ht="13.5" thickBot="1">
      <c r="C26" s="5"/>
      <c r="D26" s="5"/>
      <c r="E26" s="29" t="s">
        <v>27</v>
      </c>
      <c r="F26" s="28"/>
      <c r="G26" s="70">
        <f t="shared" ref="G26:M26" si="17">Q37</f>
        <v>0.875</v>
      </c>
      <c r="H26" s="70">
        <f>R37</f>
        <v>47.868749999999991</v>
      </c>
      <c r="I26" s="70">
        <f t="shared" si="17"/>
        <v>75.256234312499984</v>
      </c>
      <c r="J26" s="70">
        <f>T37</f>
        <v>64.564842793278359</v>
      </c>
      <c r="K26" s="70">
        <f t="shared" si="17"/>
        <v>0</v>
      </c>
      <c r="L26" s="70">
        <f t="shared" si="17"/>
        <v>0</v>
      </c>
      <c r="M26" s="71">
        <f t="shared" si="17"/>
        <v>0</v>
      </c>
      <c r="O26" s="27">
        <f t="shared" si="15"/>
        <v>2027</v>
      </c>
      <c r="P26" s="28"/>
      <c r="Q26" s="149"/>
      <c r="R26" s="149"/>
      <c r="S26" s="149"/>
      <c r="T26" s="149"/>
      <c r="U26" s="54">
        <f>IF(J$37=0,0,IF(K$37=0,U17,0))</f>
        <v>0</v>
      </c>
    </row>
    <row r="27" spans="1:22">
      <c r="A27" s="26" t="s">
        <v>34</v>
      </c>
      <c r="B27" s="166">
        <v>25.1</v>
      </c>
      <c r="C27" s="5"/>
      <c r="D27" s="5"/>
      <c r="E27" s="29" t="s">
        <v>28</v>
      </c>
      <c r="F27" s="28"/>
      <c r="G27" s="70">
        <f t="shared" ref="G27:M27" si="18">Q64</f>
        <v>0</v>
      </c>
      <c r="H27" s="70">
        <f t="shared" si="18"/>
        <v>2.3287499999999994</v>
      </c>
      <c r="I27" s="70">
        <f t="shared" si="18"/>
        <v>143.70844044143834</v>
      </c>
      <c r="J27" s="70">
        <f t="shared" si="18"/>
        <v>774.63458854426767</v>
      </c>
      <c r="K27" s="70">
        <f t="shared" si="18"/>
        <v>0</v>
      </c>
      <c r="L27" s="70">
        <f t="shared" si="18"/>
        <v>0</v>
      </c>
      <c r="M27" s="71">
        <f t="shared" si="18"/>
        <v>0</v>
      </c>
      <c r="O27" s="27">
        <f t="shared" si="15"/>
        <v>2027</v>
      </c>
      <c r="P27" s="28"/>
      <c r="Q27" s="150"/>
      <c r="R27" s="150"/>
      <c r="S27" s="150"/>
      <c r="T27" s="150"/>
      <c r="U27" s="201"/>
    </row>
    <row r="28" spans="1:22" ht="13.5" thickBot="1">
      <c r="A28" s="35" t="s">
        <v>35</v>
      </c>
      <c r="B28" s="167">
        <v>0.02</v>
      </c>
      <c r="D28" s="5"/>
      <c r="E28" s="49" t="s">
        <v>30</v>
      </c>
      <c r="F28" s="28"/>
      <c r="G28" s="73">
        <f>G26+G27</f>
        <v>0.875</v>
      </c>
      <c r="H28" s="73">
        <f>H26+H27</f>
        <v>50.197499999999991</v>
      </c>
      <c r="I28" s="73">
        <f t="shared" ref="I28:L28" si="19">I26+I27</f>
        <v>218.96467475393831</v>
      </c>
      <c r="J28" s="73">
        <f t="shared" si="19"/>
        <v>839.199431337546</v>
      </c>
      <c r="K28" s="73">
        <f>K26+K27</f>
        <v>0</v>
      </c>
      <c r="L28" s="73">
        <f t="shared" si="19"/>
        <v>0</v>
      </c>
      <c r="M28" s="74">
        <f t="shared" ref="M28" si="20">M26+M27</f>
        <v>0</v>
      </c>
      <c r="O28" s="29"/>
      <c r="P28" s="28"/>
      <c r="Q28" s="53">
        <f>SUM(Q22:Q27)</f>
        <v>0</v>
      </c>
      <c r="R28" s="53">
        <f t="shared" ref="R28:U28" si="21">SUM(R22:R27)</f>
        <v>0</v>
      </c>
      <c r="S28" s="53">
        <f t="shared" si="21"/>
        <v>0</v>
      </c>
      <c r="T28" s="53">
        <f t="shared" si="21"/>
        <v>439</v>
      </c>
      <c r="U28" s="54">
        <f t="shared" si="21"/>
        <v>0</v>
      </c>
    </row>
    <row r="29" spans="1:22">
      <c r="D29" s="5"/>
      <c r="E29" s="29"/>
      <c r="F29" s="28"/>
      <c r="G29" s="28"/>
      <c r="H29" s="28"/>
      <c r="I29" s="28"/>
      <c r="J29" s="28"/>
      <c r="K29" s="28"/>
      <c r="L29" s="28"/>
      <c r="M29" s="50"/>
      <c r="O29" s="29"/>
      <c r="P29" s="28"/>
      <c r="Q29" s="53"/>
      <c r="R29" s="53"/>
      <c r="S29" s="53"/>
      <c r="T29" s="53"/>
      <c r="U29" s="54"/>
    </row>
    <row r="30" spans="1:22" ht="13.5" thickBot="1">
      <c r="A30" s="59" t="s">
        <v>36</v>
      </c>
      <c r="C30" s="5"/>
      <c r="D30" s="77"/>
      <c r="E30" s="49" t="s">
        <v>31</v>
      </c>
      <c r="F30" s="28"/>
      <c r="G30" s="51">
        <f t="shared" ref="G30:L30" si="22">G24-G28</f>
        <v>175.30636986301371</v>
      </c>
      <c r="H30" s="51">
        <f>H24-H28</f>
        <v>9323.6484999999993</v>
      </c>
      <c r="I30" s="51">
        <f>I24-I28</f>
        <v>9528.2385851912659</v>
      </c>
      <c r="J30" s="51">
        <f>J24-J28</f>
        <v>9197.4707022624552</v>
      </c>
      <c r="K30" s="51">
        <f t="shared" si="22"/>
        <v>0</v>
      </c>
      <c r="L30" s="51">
        <f t="shared" si="22"/>
        <v>0</v>
      </c>
      <c r="M30" s="52">
        <f t="shared" ref="M30" si="23">M24-M28</f>
        <v>0</v>
      </c>
      <c r="O30" s="49" t="s">
        <v>33</v>
      </c>
      <c r="P30" s="28"/>
      <c r="Q30" s="28"/>
      <c r="R30" s="28"/>
      <c r="S30" s="28"/>
      <c r="T30" s="28"/>
      <c r="U30" s="50"/>
    </row>
    <row r="31" spans="1:22" ht="13.5" thickBot="1">
      <c r="A31" s="87" t="s">
        <v>38</v>
      </c>
      <c r="B31" s="88">
        <f>B4</f>
        <v>45285</v>
      </c>
      <c r="C31" s="66">
        <f>-B7*B10</f>
        <v>-100000</v>
      </c>
      <c r="D31" s="5"/>
      <c r="E31" s="78" t="s">
        <v>32</v>
      </c>
      <c r="F31" s="36"/>
      <c r="G31" s="79">
        <f>IF(G6=0,0,G30/G6)/((DATE(G4,12,31)-$B$4)/365)</f>
        <v>0.10664470833333335</v>
      </c>
      <c r="H31" s="79">
        <f t="shared" ref="H31:M31" si="24">IF(H6=0,0,H30/H6)</f>
        <v>9.3236484999999994E-2</v>
      </c>
      <c r="I31" s="79">
        <f t="shared" si="24"/>
        <v>9.5282385851912663E-2</v>
      </c>
      <c r="J31" s="79">
        <f t="shared" si="24"/>
        <v>9.1974707022624558E-2</v>
      </c>
      <c r="K31" s="79">
        <f t="shared" si="24"/>
        <v>0</v>
      </c>
      <c r="L31" s="79">
        <f t="shared" si="24"/>
        <v>0</v>
      </c>
      <c r="M31" s="80">
        <f t="shared" si="24"/>
        <v>0</v>
      </c>
      <c r="O31" s="27">
        <f>O13</f>
        <v>2023</v>
      </c>
      <c r="P31" s="28"/>
      <c r="Q31" s="83">
        <f>Q13*G$96</f>
        <v>0.875</v>
      </c>
      <c r="R31" s="83">
        <f>R13*H$96</f>
        <v>0.51749999999999996</v>
      </c>
      <c r="S31" s="83">
        <f>S13*I$96</f>
        <v>0.27316237499999996</v>
      </c>
      <c r="T31" s="83">
        <f>T13*J$96</f>
        <v>0</v>
      </c>
      <c r="U31" s="84">
        <f>U13*K$96</f>
        <v>0</v>
      </c>
    </row>
    <row r="32" spans="1:22" ht="13.5" thickBot="1">
      <c r="A32" s="29" t="s">
        <v>39</v>
      </c>
      <c r="B32" s="89">
        <f>DATE(G2,12,31)</f>
        <v>45291</v>
      </c>
      <c r="C32" s="31">
        <f>G55</f>
        <v>175.30636986301371</v>
      </c>
      <c r="D32" s="5"/>
      <c r="M32" s="28"/>
      <c r="O32" s="27">
        <f>O14</f>
        <v>2024</v>
      </c>
      <c r="P32" s="28"/>
      <c r="Q32" s="151"/>
      <c r="R32" s="83">
        <f>R14*H$96</f>
        <v>47.351249999999993</v>
      </c>
      <c r="S32" s="83">
        <f>S14*I$96</f>
        <v>24.994357312499996</v>
      </c>
      <c r="T32" s="83">
        <f>T14*J$96</f>
        <v>10.736295043073623</v>
      </c>
      <c r="U32" s="84">
        <f>U14*K$96</f>
        <v>0</v>
      </c>
    </row>
    <row r="33" spans="1:23">
      <c r="A33" s="29" t="str">
        <f>A32</f>
        <v>Return</v>
      </c>
      <c r="B33" s="89">
        <f>DATE(H2,12,1)</f>
        <v>45627</v>
      </c>
      <c r="C33" s="31">
        <f>+H55</f>
        <v>9323.6484999999993</v>
      </c>
      <c r="D33" s="5"/>
      <c r="E33" s="21" t="s">
        <v>40</v>
      </c>
      <c r="F33" s="22"/>
      <c r="G33" s="22"/>
      <c r="H33" s="22"/>
      <c r="I33" s="22"/>
      <c r="J33" s="22"/>
      <c r="K33" s="22"/>
      <c r="L33" s="22"/>
      <c r="M33" s="23"/>
      <c r="O33" s="27">
        <f>O15</f>
        <v>2025</v>
      </c>
      <c r="P33" s="28"/>
      <c r="Q33" s="151"/>
      <c r="R33" s="151"/>
      <c r="S33" s="83">
        <f>S15*I$96</f>
        <v>49.988714624999993</v>
      </c>
      <c r="T33" s="83">
        <f>T15*J$96</f>
        <v>26.914273875102371</v>
      </c>
      <c r="U33" s="84">
        <f>U15*K$96</f>
        <v>0</v>
      </c>
    </row>
    <row r="34" spans="1:23">
      <c r="A34" s="29" t="str">
        <f>A33</f>
        <v>Return</v>
      </c>
      <c r="B34" s="89">
        <f>DATE(I4,12,1)</f>
        <v>45992</v>
      </c>
      <c r="C34" s="31">
        <f>+I55</f>
        <v>9528.2385851912659</v>
      </c>
      <c r="D34" s="5"/>
      <c r="E34" s="29" t="s">
        <v>42</v>
      </c>
      <c r="F34" s="28"/>
      <c r="G34" s="57">
        <f>B7</f>
        <v>4</v>
      </c>
      <c r="H34" s="28">
        <f t="shared" ref="H34:M34" si="25">G37</f>
        <v>4</v>
      </c>
      <c r="I34" s="28">
        <f>H37</f>
        <v>4</v>
      </c>
      <c r="J34" s="28">
        <f t="shared" si="25"/>
        <v>4</v>
      </c>
      <c r="K34" s="28">
        <f t="shared" si="25"/>
        <v>0</v>
      </c>
      <c r="L34" s="28">
        <f t="shared" si="25"/>
        <v>0</v>
      </c>
      <c r="M34" s="50">
        <f t="shared" si="25"/>
        <v>0</v>
      </c>
      <c r="O34" s="27">
        <f>O16</f>
        <v>2026</v>
      </c>
      <c r="P34" s="28"/>
      <c r="Q34" s="151"/>
      <c r="R34" s="151"/>
      <c r="S34" s="151"/>
      <c r="T34" s="83">
        <f>T16*J$96</f>
        <v>26.914273875102371</v>
      </c>
      <c r="U34" s="84">
        <f>U16*K$96</f>
        <v>0</v>
      </c>
    </row>
    <row r="35" spans="1:23">
      <c r="A35" s="29" t="str">
        <f>A34</f>
        <v>Return</v>
      </c>
      <c r="B35" s="89">
        <f>DATE(J4,12,1)</f>
        <v>46357</v>
      </c>
      <c r="C35" s="31">
        <f>+J55</f>
        <v>9197.4707022624552</v>
      </c>
      <c r="D35" s="5"/>
      <c r="E35" s="29" t="s">
        <v>40</v>
      </c>
      <c r="F35" s="28"/>
      <c r="G35" s="205">
        <v>0</v>
      </c>
      <c r="H35" s="205">
        <v>0</v>
      </c>
      <c r="I35" s="205">
        <v>0</v>
      </c>
      <c r="J35" s="205">
        <v>4</v>
      </c>
      <c r="K35" s="28"/>
      <c r="L35" s="28"/>
      <c r="M35" s="50"/>
      <c r="O35" s="27">
        <f>O17</f>
        <v>2027</v>
      </c>
      <c r="P35" s="28"/>
      <c r="Q35" s="151"/>
      <c r="R35" s="151"/>
      <c r="S35" s="151"/>
      <c r="T35" s="151"/>
      <c r="U35" s="84">
        <f>U17*K$96</f>
        <v>0</v>
      </c>
    </row>
    <row r="36" spans="1:23">
      <c r="A36" s="29" t="str">
        <f>A35</f>
        <v>Return</v>
      </c>
      <c r="B36" s="89">
        <f>DATE(K4,12,1)</f>
        <v>46722</v>
      </c>
      <c r="C36" s="31">
        <f>+K55</f>
        <v>25581.875335736971</v>
      </c>
      <c r="D36" s="5"/>
      <c r="E36" s="29" t="s">
        <v>95</v>
      </c>
      <c r="F36" s="28"/>
      <c r="G36" s="28">
        <f t="shared" ref="G36:M36" si="26">-G8/$B$10</f>
        <v>0</v>
      </c>
      <c r="H36" s="28">
        <f t="shared" si="26"/>
        <v>0</v>
      </c>
      <c r="I36" s="28">
        <f t="shared" si="26"/>
        <v>0</v>
      </c>
      <c r="J36" s="28">
        <f t="shared" si="26"/>
        <v>0</v>
      </c>
      <c r="K36" s="28">
        <f t="shared" si="26"/>
        <v>0</v>
      </c>
      <c r="L36" s="28">
        <f t="shared" si="26"/>
        <v>0</v>
      </c>
      <c r="M36" s="50">
        <f t="shared" si="26"/>
        <v>0</v>
      </c>
      <c r="O36" s="27">
        <v>2027</v>
      </c>
      <c r="P36" s="28"/>
      <c r="Q36" s="152"/>
      <c r="R36" s="152"/>
      <c r="S36" s="152"/>
      <c r="T36" s="152"/>
      <c r="U36" s="202"/>
    </row>
    <row r="37" spans="1:23">
      <c r="A37" s="29" t="s">
        <v>95</v>
      </c>
      <c r="B37" s="89">
        <f>B5</f>
        <v>46752</v>
      </c>
      <c r="C37" s="31">
        <f>K36*B10</f>
        <v>0</v>
      </c>
      <c r="D37" s="5"/>
      <c r="E37" s="29" t="s">
        <v>43</v>
      </c>
      <c r="F37" s="28"/>
      <c r="G37" s="28">
        <f t="shared" ref="G37:M37" si="27">G34-G35-G36</f>
        <v>4</v>
      </c>
      <c r="H37" s="28">
        <f>H34-H35-H36</f>
        <v>4</v>
      </c>
      <c r="I37" s="28">
        <f t="shared" si="27"/>
        <v>4</v>
      </c>
      <c r="J37" s="28">
        <f t="shared" si="27"/>
        <v>0</v>
      </c>
      <c r="K37" s="28">
        <f>K34-K35-K36</f>
        <v>0</v>
      </c>
      <c r="L37" s="28">
        <f t="shared" si="27"/>
        <v>0</v>
      </c>
      <c r="M37" s="50">
        <f t="shared" si="27"/>
        <v>0</v>
      </c>
      <c r="O37" s="29"/>
      <c r="P37" s="28"/>
      <c r="Q37" s="83">
        <f>SUM(Q31:Q36)</f>
        <v>0.875</v>
      </c>
      <c r="R37" s="83">
        <f>SUM(R31:R36)</f>
        <v>47.868749999999991</v>
      </c>
      <c r="S37" s="83">
        <f t="shared" ref="S37:U37" si="28">SUM(S31:S36)</f>
        <v>75.256234312499984</v>
      </c>
      <c r="T37" s="83">
        <f t="shared" si="28"/>
        <v>64.564842793278359</v>
      </c>
      <c r="U37" s="84">
        <f t="shared" si="28"/>
        <v>0</v>
      </c>
    </row>
    <row r="38" spans="1:23">
      <c r="A38" s="29" t="str">
        <f>A36</f>
        <v>Return</v>
      </c>
      <c r="B38" s="89">
        <f>IF(SUM(G35:J35)=0,B37,DATE(L4,12,1))</f>
        <v>47088</v>
      </c>
      <c r="C38" s="31">
        <f>+L55</f>
        <v>49816.21489386863</v>
      </c>
      <c r="D38" s="5"/>
      <c r="E38" s="29" t="s">
        <v>44</v>
      </c>
      <c r="F38" s="28"/>
      <c r="G38" s="57">
        <f>-G7-SUM($F$7:F7)</f>
        <v>0</v>
      </c>
      <c r="H38" s="57">
        <f>-H7-SUM($F$7:G7)</f>
        <v>0</v>
      </c>
      <c r="I38" s="57">
        <f>-I7-SUM($F$7:H7)</f>
        <v>0</v>
      </c>
      <c r="J38" s="57">
        <f>-J7-SUM($F$7:I7)</f>
        <v>100000</v>
      </c>
      <c r="K38" s="57">
        <f>-K7-SUM($F$7:J7)</f>
        <v>100000</v>
      </c>
      <c r="L38" s="57">
        <f>-L7-SUM($F$7:K7)</f>
        <v>100000</v>
      </c>
      <c r="M38" s="58">
        <f>-M7-SUM($F$7:L7)</f>
        <v>100000</v>
      </c>
      <c r="O38" s="29"/>
      <c r="P38" s="28"/>
      <c r="Q38" s="83"/>
      <c r="R38" s="83"/>
      <c r="S38" s="83"/>
      <c r="T38" s="83"/>
      <c r="U38" s="84"/>
    </row>
    <row r="39" spans="1:23">
      <c r="A39" s="29" t="s">
        <v>39</v>
      </c>
      <c r="B39" s="89">
        <f>IF(SUM(G35:J35)=0,B37,DATE(M4,12,1))</f>
        <v>47453</v>
      </c>
      <c r="C39" s="31">
        <f>+M54</f>
        <v>38178.209045770374</v>
      </c>
      <c r="D39" s="5"/>
      <c r="E39" s="29"/>
      <c r="F39" s="28"/>
      <c r="G39" s="28"/>
      <c r="H39" s="28"/>
      <c r="I39" s="28"/>
      <c r="J39" s="28"/>
      <c r="K39" s="28"/>
      <c r="L39" s="28"/>
      <c r="M39" s="50"/>
      <c r="O39" s="49" t="s">
        <v>41</v>
      </c>
      <c r="P39" s="28"/>
      <c r="Q39" s="83"/>
      <c r="R39" s="83"/>
      <c r="S39" s="83"/>
      <c r="T39" s="83"/>
      <c r="U39" s="84"/>
    </row>
    <row r="40" spans="1:23" ht="13.5" thickBot="1">
      <c r="A40" s="35" t="s">
        <v>96</v>
      </c>
      <c r="B40" s="90">
        <f>IF(SUM(G35:J35)=0,B37,IF(M34=0,DATE(M4,12,31),B5))</f>
        <v>47483</v>
      </c>
      <c r="C40" s="38">
        <f>-C31-C37</f>
        <v>100000</v>
      </c>
      <c r="D40" s="5"/>
      <c r="E40" s="49" t="s">
        <v>46</v>
      </c>
      <c r="F40" s="28"/>
      <c r="G40" s="28"/>
      <c r="H40" s="28"/>
      <c r="I40" s="28"/>
      <c r="J40" s="28"/>
      <c r="K40" s="28"/>
      <c r="L40" s="28"/>
      <c r="M40" s="50"/>
      <c r="O40" s="27">
        <f>O31</f>
        <v>2023</v>
      </c>
      <c r="P40" s="28"/>
      <c r="Q40" s="30">
        <f>ROUND($G$12-Q13+Q22-SUM($P$40:P40),0)</f>
        <v>0</v>
      </c>
      <c r="R40" s="83">
        <f>ROUND($G$12-R13+R22-SUM($P$40:Q40),0)</f>
        <v>3</v>
      </c>
      <c r="S40" s="30">
        <f>$G$12-S13+S22-SUM($P$40:R40)</f>
        <v>2.0191780821917815</v>
      </c>
      <c r="T40" s="83">
        <f>$G$12-T13+T22-SUM($P$40:S40)</f>
        <v>2</v>
      </c>
      <c r="U40" s="84">
        <f>$G$12-U13+U22-SUM($P$40:T40)</f>
        <v>0</v>
      </c>
    </row>
    <row r="41" spans="1:23" ht="13.5" thickBot="1">
      <c r="A41" s="78" t="s">
        <v>45</v>
      </c>
      <c r="B41" s="36"/>
      <c r="C41" s="91">
        <f>XIRR(C31:C40,B31:B40,8%)</f>
        <v>0.19772130489349365</v>
      </c>
      <c r="D41" s="5"/>
      <c r="E41" s="29" t="s">
        <v>47</v>
      </c>
      <c r="F41" s="28"/>
      <c r="G41" s="28">
        <v>25</v>
      </c>
      <c r="H41" s="28">
        <v>25</v>
      </c>
      <c r="I41" s="28">
        <v>25</v>
      </c>
      <c r="J41" s="28">
        <v>25</v>
      </c>
      <c r="K41" s="28">
        <v>25</v>
      </c>
      <c r="L41" s="28">
        <v>25</v>
      </c>
      <c r="M41" s="50">
        <v>25</v>
      </c>
      <c r="O41" s="27">
        <f>O32</f>
        <v>2024</v>
      </c>
      <c r="P41" s="28"/>
      <c r="Q41" s="151"/>
      <c r="R41" s="83">
        <f>$H$12-R14-SUM($P$41:Q41)+R23</f>
        <v>0</v>
      </c>
      <c r="S41" s="30">
        <f>$H$12-S14-SUM($P$41:R41)+S23</f>
        <v>183</v>
      </c>
      <c r="T41" s="83">
        <f>$H$12-T14-SUM($P$41:S41)+T23</f>
        <v>183</v>
      </c>
      <c r="U41" s="84">
        <f>$H$12-U14-SUM($P$41:T41)+U23</f>
        <v>0</v>
      </c>
    </row>
    <row r="42" spans="1:23" ht="13.5" thickBot="1">
      <c r="B42" s="92"/>
      <c r="C42" s="92"/>
      <c r="D42" s="5"/>
      <c r="E42" s="29" t="s">
        <v>48</v>
      </c>
      <c r="F42" s="28"/>
      <c r="G42" s="28">
        <f t="shared" ref="G42:M42" si="29">G41*G35</f>
        <v>0</v>
      </c>
      <c r="H42" s="28">
        <f t="shared" si="29"/>
        <v>0</v>
      </c>
      <c r="I42" s="28">
        <f t="shared" si="29"/>
        <v>0</v>
      </c>
      <c r="J42" s="28">
        <f t="shared" si="29"/>
        <v>100</v>
      </c>
      <c r="K42" s="28">
        <f t="shared" si="29"/>
        <v>0</v>
      </c>
      <c r="L42" s="28">
        <f t="shared" si="29"/>
        <v>0</v>
      </c>
      <c r="M42" s="50">
        <f t="shared" si="29"/>
        <v>0</v>
      </c>
      <c r="O42" s="27">
        <f>O33</f>
        <v>2025</v>
      </c>
      <c r="P42" s="28"/>
      <c r="Q42" s="154"/>
      <c r="R42" s="154"/>
      <c r="S42" s="70">
        <f>$I$12-S15-SUM($P$42:R42)+S24</f>
        <v>0</v>
      </c>
      <c r="T42" s="70">
        <f>$I$12-T15-SUM($P$42:S42)+T24</f>
        <v>366</v>
      </c>
      <c r="U42" s="71">
        <f>$I$12-U15-SUM($P$42:T42)+U24</f>
        <v>0</v>
      </c>
    </row>
    <row r="43" spans="1:23" ht="13.5" thickBot="1">
      <c r="A43" s="186" t="s">
        <v>87</v>
      </c>
      <c r="B43" s="191"/>
      <c r="C43" s="192"/>
      <c r="D43" s="5"/>
      <c r="E43" s="29" t="s">
        <v>49</v>
      </c>
      <c r="F43" s="28"/>
      <c r="G43" s="28">
        <f>G42+F43</f>
        <v>0</v>
      </c>
      <c r="H43" s="28">
        <f t="shared" ref="H43:M43" si="30">H42+G43</f>
        <v>0</v>
      </c>
      <c r="I43" s="28">
        <f t="shared" si="30"/>
        <v>0</v>
      </c>
      <c r="J43" s="28">
        <f>J42+I43</f>
        <v>100</v>
      </c>
      <c r="K43" s="28">
        <f t="shared" si="30"/>
        <v>100</v>
      </c>
      <c r="L43" s="28">
        <f t="shared" si="30"/>
        <v>100</v>
      </c>
      <c r="M43" s="50">
        <f t="shared" si="30"/>
        <v>100</v>
      </c>
      <c r="O43" s="27">
        <f>O34</f>
        <v>2026</v>
      </c>
      <c r="P43" s="28"/>
      <c r="Q43" s="154"/>
      <c r="R43" s="154"/>
      <c r="S43" s="154"/>
      <c r="T43" s="70">
        <f>$J$12-T16-SUM($P$43:S43)+T25</f>
        <v>366</v>
      </c>
      <c r="U43" s="71">
        <f>$J$12-U16-SUM($P$43:T43)+U25</f>
        <v>0</v>
      </c>
    </row>
    <row r="44" spans="1:23" ht="13.5" thickBot="1">
      <c r="A44" s="26" t="s">
        <v>91</v>
      </c>
      <c r="B44" s="22"/>
      <c r="C44" s="193">
        <v>6.7500000000000004E-2</v>
      </c>
      <c r="D44" s="5"/>
      <c r="E44" s="35" t="s">
        <v>51</v>
      </c>
      <c r="F44" s="93"/>
      <c r="G44" s="79">
        <f t="shared" ref="G44" si="31">G43/10000</f>
        <v>0</v>
      </c>
      <c r="H44" s="79">
        <f>H43/10000</f>
        <v>0</v>
      </c>
      <c r="I44" s="79">
        <f t="shared" ref="I44:L44" si="32">I43/10000</f>
        <v>0</v>
      </c>
      <c r="J44" s="79">
        <f>J43/10000</f>
        <v>0.01</v>
      </c>
      <c r="K44" s="79">
        <f t="shared" si="32"/>
        <v>0.01</v>
      </c>
      <c r="L44" s="79">
        <f t="shared" si="32"/>
        <v>0.01</v>
      </c>
      <c r="M44" s="80">
        <f t="shared" ref="M44" si="33">M43/10000</f>
        <v>0.01</v>
      </c>
      <c r="O44" s="27">
        <f>O35</f>
        <v>2027</v>
      </c>
      <c r="P44" s="28"/>
      <c r="Q44" s="155"/>
      <c r="R44" s="155"/>
      <c r="S44" s="155"/>
      <c r="T44" s="155"/>
      <c r="U44" s="71">
        <f>$K$12-U17-SUM($P$44:T44)+U35</f>
        <v>0</v>
      </c>
    </row>
    <row r="45" spans="1:23">
      <c r="A45" s="187" t="s">
        <v>88</v>
      </c>
      <c r="B45" s="188"/>
      <c r="C45" s="58">
        <f>XNPV(C44,C31:C40,B31:B40)-C31</f>
        <v>174172.36616761074</v>
      </c>
      <c r="D45" s="5"/>
      <c r="E45" s="21" t="s">
        <v>52</v>
      </c>
      <c r="F45" s="94"/>
      <c r="G45" s="22"/>
      <c r="H45" s="22"/>
      <c r="I45" s="22"/>
      <c r="J45" s="22"/>
      <c r="K45" s="22"/>
      <c r="L45" s="22"/>
      <c r="M45" s="23"/>
      <c r="O45" s="27">
        <v>2027</v>
      </c>
      <c r="P45" s="28"/>
      <c r="Q45" s="153"/>
      <c r="R45" s="153"/>
      <c r="S45" s="153"/>
      <c r="T45" s="153"/>
      <c r="U45" s="203"/>
    </row>
    <row r="46" spans="1:23">
      <c r="A46" s="187" t="s">
        <v>89</v>
      </c>
      <c r="B46" s="188"/>
      <c r="C46" s="58">
        <f>-C31</f>
        <v>100000</v>
      </c>
      <c r="D46" s="5"/>
      <c r="E46" s="29" t="s">
        <v>53</v>
      </c>
      <c r="F46" s="67"/>
      <c r="G46" s="85"/>
      <c r="H46" s="85"/>
      <c r="I46" s="85"/>
      <c r="J46" s="85"/>
      <c r="K46" s="85">
        <v>255.81875335736973</v>
      </c>
      <c r="L46" s="85">
        <v>498.1621489386863</v>
      </c>
      <c r="M46" s="86">
        <v>381.78209045770376</v>
      </c>
      <c r="O46" s="29"/>
      <c r="P46" s="28"/>
      <c r="Q46" s="57">
        <f t="shared" ref="Q46:T46" si="34">SUM(Q40:Q45)</f>
        <v>0</v>
      </c>
      <c r="R46" s="57">
        <f t="shared" si="34"/>
        <v>3</v>
      </c>
      <c r="S46" s="57">
        <f t="shared" si="34"/>
        <v>185.01917808219179</v>
      </c>
      <c r="T46" s="57">
        <f t="shared" si="34"/>
        <v>917</v>
      </c>
      <c r="U46" s="58">
        <f>SUM(U40:U45)</f>
        <v>0</v>
      </c>
    </row>
    <row r="47" spans="1:23" ht="13.5" thickBot="1">
      <c r="A47" s="189" t="s">
        <v>90</v>
      </c>
      <c r="B47" s="190"/>
      <c r="C47" s="38">
        <f>C45-C46</f>
        <v>74172.366167610744</v>
      </c>
      <c r="D47" s="5"/>
      <c r="E47" s="29" t="s">
        <v>25</v>
      </c>
      <c r="F47" s="67"/>
      <c r="G47" s="194">
        <f t="shared" ref="G47:L47" si="35">G44</f>
        <v>0</v>
      </c>
      <c r="H47" s="194">
        <f t="shared" si="35"/>
        <v>0</v>
      </c>
      <c r="I47" s="194">
        <f t="shared" si="35"/>
        <v>0</v>
      </c>
      <c r="J47" s="194">
        <f t="shared" si="35"/>
        <v>0.01</v>
      </c>
      <c r="K47" s="194">
        <f t="shared" si="35"/>
        <v>0.01</v>
      </c>
      <c r="L47" s="194">
        <f t="shared" si="35"/>
        <v>0.01</v>
      </c>
      <c r="M47" s="195">
        <f t="shared" ref="M47" si="36">M44</f>
        <v>0.01</v>
      </c>
      <c r="O47" s="29"/>
      <c r="P47" s="28"/>
      <c r="Q47" s="28"/>
      <c r="R47" s="28"/>
      <c r="S47" s="28"/>
      <c r="T47" s="28"/>
      <c r="U47" s="50"/>
      <c r="W47" s="92"/>
    </row>
    <row r="48" spans="1:23">
      <c r="D48" s="5"/>
      <c r="E48" s="49" t="s">
        <v>54</v>
      </c>
      <c r="F48" s="67"/>
      <c r="G48" s="95">
        <f t="shared" ref="G48:L48" si="37">G43*G46</f>
        <v>0</v>
      </c>
      <c r="H48" s="95">
        <f t="shared" si="37"/>
        <v>0</v>
      </c>
      <c r="I48" s="95">
        <f t="shared" si="37"/>
        <v>0</v>
      </c>
      <c r="J48" s="95">
        <f t="shared" si="37"/>
        <v>0</v>
      </c>
      <c r="K48" s="95">
        <f t="shared" si="37"/>
        <v>25581.875335736971</v>
      </c>
      <c r="L48" s="95">
        <f t="shared" si="37"/>
        <v>49816.21489386863</v>
      </c>
      <c r="M48" s="96">
        <f t="shared" ref="M48" si="38">M43*M46</f>
        <v>38178.209045770374</v>
      </c>
      <c r="O48" s="49" t="s">
        <v>50</v>
      </c>
      <c r="P48" s="28"/>
      <c r="Q48" s="28"/>
      <c r="R48" s="28"/>
      <c r="S48" s="28"/>
      <c r="T48" s="28"/>
      <c r="U48" s="50"/>
    </row>
    <row r="49" spans="2:21">
      <c r="D49" s="5"/>
      <c r="E49" s="49"/>
      <c r="F49" s="28"/>
      <c r="G49" s="28"/>
      <c r="H49" s="28"/>
      <c r="I49" s="28"/>
      <c r="J49" s="28"/>
      <c r="K49" s="28"/>
      <c r="L49" s="51"/>
      <c r="M49" s="52"/>
      <c r="O49" s="27">
        <f t="shared" ref="O49:O54" si="39">O40</f>
        <v>2023</v>
      </c>
      <c r="P49" s="28"/>
      <c r="Q49" s="207" t="s">
        <v>98</v>
      </c>
      <c r="R49" s="207" t="s">
        <v>98</v>
      </c>
      <c r="S49" s="207" t="s">
        <v>98</v>
      </c>
      <c r="T49" s="207" t="s">
        <v>98</v>
      </c>
      <c r="U49" s="208" t="s">
        <v>98</v>
      </c>
    </row>
    <row r="50" spans="2:21" ht="13.5" thickBot="1">
      <c r="D50" s="5"/>
      <c r="E50" s="78" t="s">
        <v>55</v>
      </c>
      <c r="F50" s="93"/>
      <c r="G50" s="97">
        <f>IF(G7=0,0,G48/-SUM($G$7:G7))</f>
        <v>0</v>
      </c>
      <c r="H50" s="79">
        <f>IF(H38=0,0,H48/H38)</f>
        <v>0</v>
      </c>
      <c r="I50" s="79">
        <f>IF(I38=0,0,I48/I38)</f>
        <v>0</v>
      </c>
      <c r="J50" s="79">
        <f>IF(J38=0,0,J48/J38)</f>
        <v>0</v>
      </c>
      <c r="K50" s="79">
        <f>IF(K38=0,0,K48/K38)</f>
        <v>0.2558187533573697</v>
      </c>
      <c r="L50" s="79">
        <f>IF(L38=0,0,(L48+L49)/L38)</f>
        <v>0.49816214893868632</v>
      </c>
      <c r="M50" s="80">
        <f>IF(M38=0,0,(M48+M49)/M38)</f>
        <v>0.38178209045770373</v>
      </c>
      <c r="O50" s="27">
        <f t="shared" si="39"/>
        <v>2024</v>
      </c>
      <c r="P50" s="28"/>
      <c r="Q50" s="146"/>
      <c r="R50" s="207" t="s">
        <v>98</v>
      </c>
      <c r="S50" s="207" t="s">
        <v>98</v>
      </c>
      <c r="T50" s="207" t="s">
        <v>98</v>
      </c>
      <c r="U50" s="208" t="s">
        <v>98</v>
      </c>
    </row>
    <row r="51" spans="2:21" ht="13.5" thickBot="1">
      <c r="D51" s="5"/>
      <c r="M51" s="28"/>
      <c r="O51" s="27">
        <f t="shared" si="39"/>
        <v>2025</v>
      </c>
      <c r="P51" s="28"/>
      <c r="Q51" s="146"/>
      <c r="R51" s="146"/>
      <c r="S51" s="207" t="s">
        <v>98</v>
      </c>
      <c r="T51" s="207" t="s">
        <v>98</v>
      </c>
      <c r="U51" s="208" t="s">
        <v>98</v>
      </c>
    </row>
    <row r="52" spans="2:21">
      <c r="E52" s="21" t="s">
        <v>37</v>
      </c>
      <c r="F52" s="22"/>
      <c r="G52" s="22"/>
      <c r="H52" s="22"/>
      <c r="I52" s="22"/>
      <c r="J52" s="22"/>
      <c r="K52" s="22"/>
      <c r="L52" s="22"/>
      <c r="M52" s="23"/>
      <c r="O52" s="27">
        <f t="shared" si="39"/>
        <v>2026</v>
      </c>
      <c r="P52" s="28"/>
      <c r="Q52" s="146"/>
      <c r="R52" s="146"/>
      <c r="S52" s="146"/>
      <c r="T52" s="207" t="s">
        <v>98</v>
      </c>
      <c r="U52" s="208" t="s">
        <v>98</v>
      </c>
    </row>
    <row r="53" spans="2:21">
      <c r="E53" s="29" t="str">
        <f>E31</f>
        <v>Annual return on Bond</v>
      </c>
      <c r="F53" s="28"/>
      <c r="G53" s="57">
        <f>G30</f>
        <v>175.30636986301371</v>
      </c>
      <c r="H53" s="57">
        <f t="shared" ref="H53:M53" si="40">H30</f>
        <v>9323.6484999999993</v>
      </c>
      <c r="I53" s="57">
        <f t="shared" si="40"/>
        <v>9528.2385851912659</v>
      </c>
      <c r="J53" s="57">
        <f t="shared" si="40"/>
        <v>9197.4707022624552</v>
      </c>
      <c r="K53" s="57">
        <f t="shared" si="40"/>
        <v>0</v>
      </c>
      <c r="L53" s="57">
        <f t="shared" si="40"/>
        <v>0</v>
      </c>
      <c r="M53" s="58">
        <f t="shared" si="40"/>
        <v>0</v>
      </c>
      <c r="O53" s="27">
        <f t="shared" si="39"/>
        <v>2027</v>
      </c>
      <c r="P53" s="28"/>
      <c r="Q53" s="146"/>
      <c r="R53" s="146"/>
      <c r="S53" s="146"/>
      <c r="T53" s="146"/>
      <c r="U53" s="208" t="s">
        <v>98</v>
      </c>
    </row>
    <row r="54" spans="2:21" ht="13.5" customHeight="1">
      <c r="E54" s="29" t="str">
        <f>E50</f>
        <v>Annual return on conversion</v>
      </c>
      <c r="F54" s="28"/>
      <c r="G54" s="98">
        <f t="shared" ref="G54:L54" si="41">G48+G49</f>
        <v>0</v>
      </c>
      <c r="H54" s="98">
        <f t="shared" si="41"/>
        <v>0</v>
      </c>
      <c r="I54" s="98">
        <f t="shared" si="41"/>
        <v>0</v>
      </c>
      <c r="J54" s="98">
        <f t="shared" si="41"/>
        <v>0</v>
      </c>
      <c r="K54" s="98">
        <f>K48+K49</f>
        <v>25581.875335736971</v>
      </c>
      <c r="L54" s="98">
        <f t="shared" si="41"/>
        <v>49816.21489386863</v>
      </c>
      <c r="M54" s="99">
        <f t="shared" ref="M54" si="42">M48+M49</f>
        <v>38178.209045770374</v>
      </c>
      <c r="O54" s="27">
        <f t="shared" si="39"/>
        <v>2027</v>
      </c>
      <c r="P54" s="28"/>
      <c r="Q54" s="146"/>
      <c r="R54" s="146"/>
      <c r="S54" s="146"/>
      <c r="T54" s="146"/>
      <c r="U54" s="200"/>
    </row>
    <row r="55" spans="2:21" ht="13.5" customHeight="1">
      <c r="B55" s="233"/>
      <c r="E55" s="49" t="s">
        <v>37</v>
      </c>
      <c r="F55" s="28"/>
      <c r="G55" s="51">
        <f t="shared" ref="G55:L55" si="43">G53+G54</f>
        <v>175.30636986301371</v>
      </c>
      <c r="H55" s="51">
        <f t="shared" si="43"/>
        <v>9323.6484999999993</v>
      </c>
      <c r="I55" s="51">
        <f t="shared" si="43"/>
        <v>9528.2385851912659</v>
      </c>
      <c r="J55" s="51">
        <f t="shared" si="43"/>
        <v>9197.4707022624552</v>
      </c>
      <c r="K55" s="51">
        <f t="shared" si="43"/>
        <v>25581.875335736971</v>
      </c>
      <c r="L55" s="51">
        <f t="shared" si="43"/>
        <v>49816.21489386863</v>
      </c>
      <c r="M55" s="52">
        <f t="shared" ref="M55" si="44">M53+M54</f>
        <v>38178.209045770374</v>
      </c>
      <c r="O55" s="29"/>
      <c r="P55" s="28"/>
      <c r="Q55" s="28"/>
      <c r="R55" s="28"/>
      <c r="S55" s="28"/>
      <c r="T55" s="28"/>
      <c r="U55" s="50"/>
    </row>
    <row r="56" spans="2:21" ht="13.5" thickBot="1">
      <c r="E56" s="78" t="s">
        <v>57</v>
      </c>
      <c r="F56" s="36"/>
      <c r="G56" s="79">
        <f>G55/(G9+G38)/((DATE(G4,12,31)-$B$4)/365)</f>
        <v>0.10664470833333335</v>
      </c>
      <c r="H56" s="79">
        <f t="shared" ref="H56:M56" si="45">IF(H6=0,IF($C$40=0,0,H55/$C$40),H55/(H6+H38))</f>
        <v>9.3236484999999994E-2</v>
      </c>
      <c r="I56" s="79">
        <f t="shared" si="45"/>
        <v>9.5282385851912663E-2</v>
      </c>
      <c r="J56" s="79">
        <f t="shared" si="45"/>
        <v>4.5987353511312279E-2</v>
      </c>
      <c r="K56" s="79">
        <f>IF(K6=0,IF($C$40=0,0,K55/$C$40),K55/(K6+K38))</f>
        <v>0.2558187533573697</v>
      </c>
      <c r="L56" s="79">
        <f t="shared" si="45"/>
        <v>0.49816214893868632</v>
      </c>
      <c r="M56" s="80">
        <f t="shared" si="45"/>
        <v>0.38178209045770373</v>
      </c>
      <c r="O56" s="29"/>
      <c r="P56" s="28"/>
      <c r="Q56" s="28"/>
      <c r="R56" s="28"/>
      <c r="S56" s="28"/>
      <c r="T56" s="28"/>
      <c r="U56" s="50"/>
    </row>
    <row r="57" spans="2:21">
      <c r="B57" s="92"/>
      <c r="M57" s="28"/>
      <c r="O57" s="49" t="s">
        <v>56</v>
      </c>
      <c r="P57" s="28"/>
      <c r="Q57" s="28"/>
      <c r="R57" s="28"/>
      <c r="S57" s="28"/>
      <c r="T57" s="28"/>
      <c r="U57" s="50"/>
    </row>
    <row r="58" spans="2:21" ht="13.5" thickBot="1">
      <c r="B58" s="92"/>
      <c r="M58" s="28"/>
      <c r="O58" s="27">
        <f>O40</f>
        <v>2023</v>
      </c>
      <c r="P58" s="28"/>
      <c r="Q58" s="70">
        <f>IF(Q49="Yes",0,Q40*G$97)</f>
        <v>0</v>
      </c>
      <c r="R58" s="70">
        <f>IF(R49="Yes",0,R40*H$97)</f>
        <v>2.3287499999999994</v>
      </c>
      <c r="S58" s="70">
        <f>IF(S49="Yes",0,S40*I$97)</f>
        <v>1.6546904414383563</v>
      </c>
      <c r="T58" s="70">
        <f>IF(T49="Yes",0,T40*J$97)</f>
        <v>1.7648704180394994</v>
      </c>
      <c r="U58" s="71">
        <f>IF(U49="Yes",0,U40*K$97)</f>
        <v>0</v>
      </c>
    </row>
    <row r="59" spans="2:21">
      <c r="B59" s="92"/>
      <c r="E59" s="21" t="s">
        <v>59</v>
      </c>
      <c r="F59" s="22"/>
      <c r="G59" s="100">
        <f>G78</f>
        <v>25.1</v>
      </c>
      <c r="H59" s="101">
        <f>H79</f>
        <v>25.602</v>
      </c>
      <c r="I59" s="101">
        <f>I80</f>
        <v>26.114039999999999</v>
      </c>
      <c r="J59" s="101">
        <f>J81</f>
        <v>26.6363208</v>
      </c>
      <c r="K59" s="101">
        <f>K82</f>
        <v>27.169047215999999</v>
      </c>
      <c r="L59" s="101">
        <f>L82</f>
        <v>27.712428160319998</v>
      </c>
      <c r="M59" s="102">
        <f>M82</f>
        <v>28.266676723526398</v>
      </c>
      <c r="O59" s="27">
        <f>O41</f>
        <v>2024</v>
      </c>
      <c r="P59" s="28"/>
      <c r="Q59" s="156"/>
      <c r="R59" s="70">
        <f>IF(R50="Yes",0,R41*G$97)</f>
        <v>0</v>
      </c>
      <c r="S59" s="70">
        <f>IF(S50="Yes",0,S41*H$97)</f>
        <v>142.05374999999998</v>
      </c>
      <c r="T59" s="70">
        <f>IF(T50="Yes",0,T41*I$97)</f>
        <v>149.96614387499994</v>
      </c>
      <c r="U59" s="71">
        <f>IF(U50="Yes",0,U41*J$97)</f>
        <v>0</v>
      </c>
    </row>
    <row r="60" spans="2:21">
      <c r="B60" s="92"/>
      <c r="E60" s="29"/>
      <c r="F60" s="28"/>
      <c r="G60" s="28"/>
      <c r="H60" s="28"/>
      <c r="I60" s="28"/>
      <c r="J60" s="28"/>
      <c r="K60" s="28"/>
      <c r="L60" s="28"/>
      <c r="M60" s="50"/>
      <c r="O60" s="27">
        <f>O42</f>
        <v>2025</v>
      </c>
      <c r="P60" s="28"/>
      <c r="Q60" s="156"/>
      <c r="R60" s="156"/>
      <c r="S60" s="70">
        <f>IF(S51="Yes",0,S42*$I97)</f>
        <v>0</v>
      </c>
      <c r="T60" s="70">
        <f>IF(T51="Yes",0,T42*$I97)</f>
        <v>299.93228774999989</v>
      </c>
      <c r="U60" s="71">
        <f>IF(U51="Yes",0,U42*$I97)</f>
        <v>0</v>
      </c>
    </row>
    <row r="61" spans="2:21">
      <c r="B61" s="92"/>
      <c r="E61" s="29" t="s">
        <v>86</v>
      </c>
      <c r="F61" s="28"/>
      <c r="G61" s="103">
        <f>E62</f>
        <v>2023</v>
      </c>
      <c r="H61" s="103">
        <f>E63</f>
        <v>2024</v>
      </c>
      <c r="I61" s="103">
        <f>E64</f>
        <v>2025</v>
      </c>
      <c r="J61" s="103">
        <f>E65</f>
        <v>2026</v>
      </c>
      <c r="K61" s="103">
        <f>E66</f>
        <v>2027</v>
      </c>
      <c r="L61" s="103">
        <f>K61+1</f>
        <v>2028</v>
      </c>
      <c r="M61" s="104">
        <f>L61+1</f>
        <v>2029</v>
      </c>
      <c r="O61" s="27">
        <f>O43</f>
        <v>2026</v>
      </c>
      <c r="P61" s="28"/>
      <c r="Q61" s="156"/>
      <c r="R61" s="156"/>
      <c r="S61" s="156"/>
      <c r="T61" s="70">
        <f>IF(T52="Yes",0,T43*J$97)</f>
        <v>322.97128650122841</v>
      </c>
      <c r="U61" s="71">
        <f>IF(U52="Yes",0,U43*K$97)</f>
        <v>0</v>
      </c>
    </row>
    <row r="62" spans="2:21">
      <c r="E62" s="27">
        <f>G4</f>
        <v>2023</v>
      </c>
      <c r="F62" s="28"/>
      <c r="G62" s="209"/>
      <c r="H62" s="169">
        <v>0.02</v>
      </c>
      <c r="I62" s="169">
        <v>0.02</v>
      </c>
      <c r="J62" s="169">
        <v>0.02</v>
      </c>
      <c r="K62" s="169">
        <v>0.02</v>
      </c>
      <c r="L62" s="169">
        <v>0.02</v>
      </c>
      <c r="M62" s="170">
        <v>0.02</v>
      </c>
      <c r="O62" s="27">
        <f>O44</f>
        <v>2027</v>
      </c>
      <c r="P62" s="28"/>
      <c r="Q62" s="157"/>
      <c r="R62" s="157"/>
      <c r="S62" s="157"/>
      <c r="T62" s="157"/>
      <c r="U62" s="71">
        <f>IF(U53="Yes",0,U44*K$97)</f>
        <v>0</v>
      </c>
    </row>
    <row r="63" spans="2:21">
      <c r="B63" s="92"/>
      <c r="E63" s="27">
        <f>H4</f>
        <v>2024</v>
      </c>
      <c r="F63" s="28"/>
      <c r="G63" s="209"/>
      <c r="H63" s="210"/>
      <c r="I63" s="169">
        <v>0.02</v>
      </c>
      <c r="J63" s="169">
        <v>0.02</v>
      </c>
      <c r="K63" s="169">
        <v>0.02</v>
      </c>
      <c r="L63" s="169">
        <v>0.02</v>
      </c>
      <c r="M63" s="170">
        <v>0.02</v>
      </c>
      <c r="O63" s="27">
        <v>2027</v>
      </c>
      <c r="P63" s="28"/>
      <c r="Q63" s="158"/>
      <c r="R63" s="158"/>
      <c r="S63" s="158"/>
      <c r="T63" s="158"/>
      <c r="U63" s="204"/>
    </row>
    <row r="64" spans="2:21" ht="13.5" thickBot="1">
      <c r="E64" s="27">
        <f>I4</f>
        <v>2025</v>
      </c>
      <c r="F64" s="28"/>
      <c r="G64" s="209"/>
      <c r="H64" s="210"/>
      <c r="I64" s="210"/>
      <c r="J64" s="169">
        <v>0.02</v>
      </c>
      <c r="K64" s="169">
        <v>0.02</v>
      </c>
      <c r="L64" s="169">
        <v>0.02</v>
      </c>
      <c r="M64" s="170">
        <v>0.02</v>
      </c>
      <c r="O64" s="35"/>
      <c r="P64" s="36"/>
      <c r="Q64" s="37">
        <f t="shared" ref="Q64:U64" si="46">SUM(Q58:Q62)</f>
        <v>0</v>
      </c>
      <c r="R64" s="37">
        <f t="shared" si="46"/>
        <v>2.3287499999999994</v>
      </c>
      <c r="S64" s="37">
        <f t="shared" si="46"/>
        <v>143.70844044143834</v>
      </c>
      <c r="T64" s="37">
        <f t="shared" si="46"/>
        <v>774.63458854426767</v>
      </c>
      <c r="U64" s="38">
        <f t="shared" si="46"/>
        <v>0</v>
      </c>
    </row>
    <row r="65" spans="5:21" ht="13.5" thickBot="1">
      <c r="E65" s="27">
        <f>J4</f>
        <v>2026</v>
      </c>
      <c r="F65" s="28"/>
      <c r="G65" s="209"/>
      <c r="H65" s="210"/>
      <c r="I65" s="210"/>
      <c r="J65" s="210"/>
      <c r="K65" s="169">
        <v>0.02</v>
      </c>
      <c r="L65" s="169">
        <v>0.02</v>
      </c>
      <c r="M65" s="170">
        <v>0.02</v>
      </c>
    </row>
    <row r="66" spans="5:21">
      <c r="E66" s="27">
        <f>K4</f>
        <v>2027</v>
      </c>
      <c r="F66" s="28"/>
      <c r="G66" s="210"/>
      <c r="H66" s="210"/>
      <c r="I66" s="210"/>
      <c r="J66" s="210"/>
      <c r="K66" s="210"/>
      <c r="L66" s="169">
        <v>0.02</v>
      </c>
      <c r="M66" s="170">
        <v>0.02</v>
      </c>
      <c r="O66" s="21" t="s">
        <v>58</v>
      </c>
      <c r="P66" s="22"/>
      <c r="Q66" s="22"/>
      <c r="R66" s="22"/>
      <c r="S66" s="22"/>
      <c r="T66" s="22"/>
      <c r="U66" s="23"/>
    </row>
    <row r="67" spans="5:21">
      <c r="E67" s="27">
        <v>2027</v>
      </c>
      <c r="F67" s="28"/>
      <c r="G67" s="210"/>
      <c r="H67" s="210"/>
      <c r="I67" s="210"/>
      <c r="J67" s="210"/>
      <c r="K67" s="210"/>
      <c r="L67" s="210"/>
      <c r="M67" s="211"/>
      <c r="O67" s="27">
        <f>O5</f>
        <v>2023</v>
      </c>
      <c r="P67" s="28"/>
      <c r="Q67" s="70">
        <f>Q13*G78</f>
        <v>175.70000000000002</v>
      </c>
      <c r="R67" s="70">
        <f>R13*H78</f>
        <v>102.408</v>
      </c>
      <c r="S67" s="70">
        <f>S13*I78</f>
        <v>52.228080000000006</v>
      </c>
      <c r="T67" s="70">
        <f>T13*J78</f>
        <v>0</v>
      </c>
      <c r="U67" s="71">
        <f>U13*K78</f>
        <v>0</v>
      </c>
    </row>
    <row r="68" spans="5:21">
      <c r="E68" s="29"/>
      <c r="F68" s="28"/>
      <c r="G68" s="107"/>
      <c r="H68" s="107"/>
      <c r="I68" s="107"/>
      <c r="J68" s="107"/>
      <c r="K68" s="107"/>
      <c r="L68" s="107"/>
      <c r="M68" s="108"/>
      <c r="O68" s="27">
        <f>O6</f>
        <v>2024</v>
      </c>
      <c r="P68" s="28"/>
      <c r="Q68" s="156"/>
      <c r="R68" s="70">
        <f>R14*H79</f>
        <v>9370.3320000000003</v>
      </c>
      <c r="S68" s="70">
        <f>S14*I79</f>
        <v>4778.8693199999998</v>
      </c>
      <c r="T68" s="70">
        <f>T14*J79</f>
        <v>1944.4514184</v>
      </c>
      <c r="U68" s="71">
        <f>U14*K79</f>
        <v>0</v>
      </c>
    </row>
    <row r="69" spans="5:21">
      <c r="E69" s="29" t="s">
        <v>60</v>
      </c>
      <c r="F69" s="28"/>
      <c r="G69" s="107"/>
      <c r="H69" s="107"/>
      <c r="I69" s="107"/>
      <c r="J69" s="107"/>
      <c r="K69" s="107"/>
      <c r="L69" s="107"/>
      <c r="M69" s="108"/>
      <c r="O69" s="27">
        <f>O7</f>
        <v>2025</v>
      </c>
      <c r="P69" s="28"/>
      <c r="Q69" s="156"/>
      <c r="R69" s="156"/>
      <c r="S69" s="70">
        <f>S15*I80</f>
        <v>9557.7386399999996</v>
      </c>
      <c r="T69" s="70">
        <f>T15*J80</f>
        <v>4874.4467064</v>
      </c>
      <c r="U69" s="71">
        <f>U15*K80</f>
        <v>0</v>
      </c>
    </row>
    <row r="70" spans="5:21">
      <c r="E70" s="27">
        <f>E62</f>
        <v>2023</v>
      </c>
      <c r="F70" s="28"/>
      <c r="G70" s="157"/>
      <c r="H70" s="107">
        <f>H62</f>
        <v>0.02</v>
      </c>
      <c r="I70" s="107">
        <f>(1+H70)*(I62)+H70</f>
        <v>4.0400000000000005E-2</v>
      </c>
      <c r="J70" s="107">
        <f>(1+I70)*(J62)+I70</f>
        <v>6.1208000000000005E-2</v>
      </c>
      <c r="K70" s="107">
        <f>(1+J70)*(K62)+J70</f>
        <v>8.2432160000000004E-2</v>
      </c>
      <c r="L70" s="107">
        <f>(1+K70)*(L62)+K70</f>
        <v>0.1040808032</v>
      </c>
      <c r="M70" s="108">
        <f>(1+L70)*(M62)+L70</f>
        <v>0.12616241926400001</v>
      </c>
      <c r="O70" s="27">
        <f>O8</f>
        <v>2026</v>
      </c>
      <c r="P70" s="28"/>
      <c r="Q70" s="156"/>
      <c r="R70" s="156"/>
      <c r="S70" s="156"/>
      <c r="T70" s="70">
        <f>T16*J81</f>
        <v>4874.4467064</v>
      </c>
      <c r="U70" s="71">
        <f>U16*K81</f>
        <v>0</v>
      </c>
    </row>
    <row r="71" spans="5:21">
      <c r="E71" s="27">
        <f>E63</f>
        <v>2024</v>
      </c>
      <c r="F71" s="28"/>
      <c r="G71" s="157"/>
      <c r="H71" s="157"/>
      <c r="I71" s="107">
        <f>I63</f>
        <v>0.02</v>
      </c>
      <c r="J71" s="107">
        <f>(1+I71)*(J63)+I71</f>
        <v>4.0400000000000005E-2</v>
      </c>
      <c r="K71" s="107">
        <f>(1+J71)*(K63)+J71</f>
        <v>6.1208000000000005E-2</v>
      </c>
      <c r="L71" s="107">
        <f>(1+K71)*(L63)+K71</f>
        <v>8.2432160000000004E-2</v>
      </c>
      <c r="M71" s="108">
        <f>(1+L71)*(M63)+L71</f>
        <v>0.1040808032</v>
      </c>
      <c r="O71" s="27">
        <f>O9</f>
        <v>2027</v>
      </c>
      <c r="P71" s="28"/>
      <c r="Q71" s="157"/>
      <c r="R71" s="157"/>
      <c r="S71" s="157"/>
      <c r="T71" s="157"/>
      <c r="U71" s="71">
        <f>K82*U17</f>
        <v>0</v>
      </c>
    </row>
    <row r="72" spans="5:21" ht="13.5" thickBot="1">
      <c r="E72" s="27">
        <f>E64</f>
        <v>2025</v>
      </c>
      <c r="F72" s="28"/>
      <c r="G72" s="157"/>
      <c r="H72" s="157"/>
      <c r="I72" s="157"/>
      <c r="J72" s="107">
        <f>J64</f>
        <v>0.02</v>
      </c>
      <c r="K72" s="107">
        <f>(1+J72)*(K64)+J72</f>
        <v>4.0400000000000005E-2</v>
      </c>
      <c r="L72" s="107">
        <f>(1+K72)*(L64)+K72</f>
        <v>6.1208000000000005E-2</v>
      </c>
      <c r="M72" s="108">
        <f>(1+L72)*(M64)+L72</f>
        <v>8.2432160000000004E-2</v>
      </c>
      <c r="O72" s="27">
        <v>2027</v>
      </c>
      <c r="P72" s="28"/>
      <c r="Q72" s="159"/>
      <c r="R72" s="159"/>
      <c r="S72" s="159"/>
      <c r="T72" s="159"/>
      <c r="U72" s="198"/>
    </row>
    <row r="73" spans="5:21" ht="13.5" thickBot="1">
      <c r="E73" s="27">
        <f>E65</f>
        <v>2026</v>
      </c>
      <c r="F73" s="28"/>
      <c r="G73" s="157"/>
      <c r="H73" s="157"/>
      <c r="I73" s="157"/>
      <c r="J73" s="157"/>
      <c r="K73" s="107">
        <f>K65</f>
        <v>0.02</v>
      </c>
      <c r="L73" s="107">
        <f>(1+K73)*(L65)+K73</f>
        <v>4.0400000000000005E-2</v>
      </c>
      <c r="M73" s="108">
        <f>(1+L73)*(M65)+L73</f>
        <v>6.1208000000000005E-2</v>
      </c>
      <c r="O73" s="35"/>
      <c r="P73" s="36"/>
      <c r="Q73" s="105">
        <f t="shared" ref="Q73:U73" si="47">SUM(Q67:Q71)</f>
        <v>175.70000000000002</v>
      </c>
      <c r="R73" s="105">
        <f t="shared" si="47"/>
        <v>9472.74</v>
      </c>
      <c r="S73" s="105">
        <f t="shared" si="47"/>
        <v>14388.836039999998</v>
      </c>
      <c r="T73" s="105">
        <f t="shared" si="47"/>
        <v>11693.3448312</v>
      </c>
      <c r="U73" s="106">
        <f t="shared" si="47"/>
        <v>0</v>
      </c>
    </row>
    <row r="74" spans="5:21">
      <c r="E74" s="27">
        <f>E66</f>
        <v>2027</v>
      </c>
      <c r="F74" s="28"/>
      <c r="G74" s="157"/>
      <c r="H74" s="157"/>
      <c r="I74" s="157"/>
      <c r="J74" s="157"/>
      <c r="K74" s="157"/>
      <c r="L74" s="107">
        <f>L66</f>
        <v>0.02</v>
      </c>
      <c r="M74" s="108">
        <f>M66</f>
        <v>0.02</v>
      </c>
      <c r="O74" s="21" t="s">
        <v>20</v>
      </c>
      <c r="P74" s="22"/>
      <c r="Q74" s="22"/>
      <c r="R74" s="22"/>
      <c r="S74" s="22"/>
      <c r="T74" s="22"/>
      <c r="U74" s="23"/>
    </row>
    <row r="75" spans="5:21">
      <c r="E75" s="27">
        <v>2027</v>
      </c>
      <c r="F75" s="28"/>
      <c r="G75" s="157"/>
      <c r="H75" s="157"/>
      <c r="I75" s="157"/>
      <c r="J75" s="157"/>
      <c r="K75" s="157"/>
      <c r="L75" s="157"/>
      <c r="M75" s="164"/>
      <c r="O75" s="27">
        <f>O84</f>
        <v>2023</v>
      </c>
      <c r="P75" s="28"/>
      <c r="Q75" s="70">
        <f>G86*(Q13-Q22)</f>
        <v>0</v>
      </c>
      <c r="R75" s="70">
        <f>H86*(R13-R22)</f>
        <v>2.0079999999999956</v>
      </c>
      <c r="S75" s="70">
        <f>I86*(S13-S22)</f>
        <v>1.024080000000005</v>
      </c>
      <c r="T75" s="70">
        <f>J86*(T13-T22)</f>
        <v>0</v>
      </c>
      <c r="U75" s="71">
        <f>K86*(U13-U22)</f>
        <v>0</v>
      </c>
    </row>
    <row r="76" spans="5:21">
      <c r="E76" s="29"/>
      <c r="F76" s="28"/>
      <c r="G76" s="109"/>
      <c r="H76" s="109"/>
      <c r="I76" s="109"/>
      <c r="J76" s="109"/>
      <c r="K76" s="109"/>
      <c r="L76" s="109"/>
      <c r="M76" s="110"/>
      <c r="O76" s="27">
        <f>O85</f>
        <v>2024</v>
      </c>
      <c r="P76" s="28"/>
      <c r="Q76" s="156"/>
      <c r="R76" s="70">
        <f>H87*(R14-R23)</f>
        <v>0</v>
      </c>
      <c r="S76" s="70">
        <f>I87*(S14-S23)</f>
        <v>93.703319999999806</v>
      </c>
      <c r="T76" s="70">
        <f>J87*(T14-T23)</f>
        <v>0</v>
      </c>
      <c r="U76" s="71">
        <f>K87*(U14-U23)</f>
        <v>0</v>
      </c>
    </row>
    <row r="77" spans="5:21">
      <c r="E77" s="29" t="s">
        <v>62</v>
      </c>
      <c r="F77" s="28"/>
      <c r="G77" s="109"/>
      <c r="H77" s="109"/>
      <c r="I77" s="109"/>
      <c r="J77" s="109"/>
      <c r="K77" s="109"/>
      <c r="L77" s="109"/>
      <c r="M77" s="110"/>
      <c r="O77" s="27">
        <f>O86</f>
        <v>2025</v>
      </c>
      <c r="P77" s="28"/>
      <c r="Q77" s="156"/>
      <c r="R77" s="156"/>
      <c r="S77" s="70">
        <f>I88*(S15-S24)</f>
        <v>0</v>
      </c>
      <c r="T77" s="70">
        <f>J88*(T15-T24)</f>
        <v>0</v>
      </c>
      <c r="U77" s="71">
        <f>K88*(U15-U24)</f>
        <v>0</v>
      </c>
    </row>
    <row r="78" spans="5:21">
      <c r="E78" s="27">
        <f>E62</f>
        <v>2023</v>
      </c>
      <c r="F78" s="28"/>
      <c r="G78" s="111">
        <f>B27</f>
        <v>25.1</v>
      </c>
      <c r="H78" s="112">
        <f t="shared" ref="H78:M78" si="48">$G$78*(1+H70)</f>
        <v>25.602</v>
      </c>
      <c r="I78" s="112">
        <f t="shared" si="48"/>
        <v>26.114040000000003</v>
      </c>
      <c r="J78" s="112">
        <f t="shared" si="48"/>
        <v>26.6363208</v>
      </c>
      <c r="K78" s="112">
        <f t="shared" si="48"/>
        <v>27.169047216000003</v>
      </c>
      <c r="L78" s="112">
        <f t="shared" si="48"/>
        <v>27.712428160320002</v>
      </c>
      <c r="M78" s="113">
        <f t="shared" si="48"/>
        <v>28.266676723526402</v>
      </c>
      <c r="O78" s="27">
        <f>O87</f>
        <v>2026</v>
      </c>
      <c r="P78" s="28"/>
      <c r="Q78" s="156"/>
      <c r="R78" s="156"/>
      <c r="S78" s="156"/>
      <c r="T78" s="70">
        <f>J89*(T16-T25)</f>
        <v>0</v>
      </c>
      <c r="U78" s="71">
        <f>K89*(U16-U25)</f>
        <v>0</v>
      </c>
    </row>
    <row r="79" spans="5:21">
      <c r="E79" s="27">
        <f>E63</f>
        <v>2024</v>
      </c>
      <c r="F79" s="28"/>
      <c r="G79" s="156"/>
      <c r="H79" s="114">
        <f>G78*$B$28+G78</f>
        <v>25.602</v>
      </c>
      <c r="I79" s="112">
        <f>$H$79*(1+I71)</f>
        <v>26.114039999999999</v>
      </c>
      <c r="J79" s="112">
        <f>$H$79*(1+J71)</f>
        <v>26.6363208</v>
      </c>
      <c r="K79" s="112">
        <f>$H$79*(1+K71)</f>
        <v>27.169047215999999</v>
      </c>
      <c r="L79" s="112">
        <f>$H$79*(1+L71)</f>
        <v>27.712428160319998</v>
      </c>
      <c r="M79" s="113">
        <f>$H$79*(1+M71)</f>
        <v>28.266676723526402</v>
      </c>
      <c r="O79" s="27">
        <f>O88</f>
        <v>2027</v>
      </c>
      <c r="P79" s="28"/>
      <c r="Q79" s="157"/>
      <c r="R79" s="157"/>
      <c r="S79" s="157"/>
      <c r="T79" s="157"/>
      <c r="U79" s="71">
        <f>K90*(U17-U26)</f>
        <v>0</v>
      </c>
    </row>
    <row r="80" spans="5:21" ht="13.5" thickBot="1">
      <c r="E80" s="27">
        <f>E64</f>
        <v>2025</v>
      </c>
      <c r="F80" s="28"/>
      <c r="G80" s="156"/>
      <c r="H80" s="156"/>
      <c r="I80" s="114">
        <f>H79*$B$28+H79</f>
        <v>26.114039999999999</v>
      </c>
      <c r="J80" s="112">
        <f>$I$80*(1+J72)</f>
        <v>26.6363208</v>
      </c>
      <c r="K80" s="112">
        <f>$I$80*(1+K72)</f>
        <v>27.169047215999999</v>
      </c>
      <c r="L80" s="112">
        <f>$I$80*(1+L72)</f>
        <v>27.712428160319998</v>
      </c>
      <c r="M80" s="113">
        <f>$I$80*(1+M72)</f>
        <v>28.266676723526398</v>
      </c>
      <c r="O80" s="27">
        <v>2027</v>
      </c>
      <c r="P80" s="28"/>
      <c r="Q80" s="159"/>
      <c r="R80" s="159"/>
      <c r="S80" s="159"/>
      <c r="T80" s="159"/>
      <c r="U80" s="198"/>
    </row>
    <row r="81" spans="3:21" ht="13.5" thickBot="1">
      <c r="E81" s="27">
        <f>E65</f>
        <v>2026</v>
      </c>
      <c r="F81" s="28"/>
      <c r="G81" s="156"/>
      <c r="H81" s="156"/>
      <c r="I81" s="156"/>
      <c r="J81" s="114">
        <f>I80*$B$28+I80</f>
        <v>26.6363208</v>
      </c>
      <c r="K81" s="112">
        <f>$J$81*(1+K73)</f>
        <v>27.169047215999999</v>
      </c>
      <c r="L81" s="112">
        <f>$J$81*(1+L73)</f>
        <v>27.712428160319998</v>
      </c>
      <c r="M81" s="113">
        <f>$J$81*(1+M73)</f>
        <v>28.266676723526398</v>
      </c>
      <c r="O81" s="35"/>
      <c r="P81" s="36"/>
      <c r="Q81" s="37">
        <f t="shared" ref="Q81:U81" si="49">SUM(Q75:Q79)</f>
        <v>0</v>
      </c>
      <c r="R81" s="37">
        <f t="shared" si="49"/>
        <v>2.0079999999999956</v>
      </c>
      <c r="S81" s="37">
        <f t="shared" si="49"/>
        <v>94.727399999999818</v>
      </c>
      <c r="T81" s="37">
        <f t="shared" si="49"/>
        <v>0</v>
      </c>
      <c r="U81" s="38">
        <f t="shared" si="49"/>
        <v>0</v>
      </c>
    </row>
    <row r="82" spans="3:21" ht="13.5" thickBot="1">
      <c r="C82" s="117"/>
      <c r="E82" s="27">
        <f>E66</f>
        <v>2027</v>
      </c>
      <c r="F82" s="28"/>
      <c r="G82" s="156"/>
      <c r="H82" s="156"/>
      <c r="I82" s="156"/>
      <c r="J82" s="156"/>
      <c r="K82" s="114">
        <f>J81*$B$28+J81</f>
        <v>27.169047215999999</v>
      </c>
      <c r="L82" s="112">
        <f>K81*$B$28+K81</f>
        <v>27.712428160319998</v>
      </c>
      <c r="M82" s="113">
        <f>L81*$B$28+L81</f>
        <v>28.266676723526398</v>
      </c>
    </row>
    <row r="83" spans="3:21">
      <c r="C83" s="117"/>
      <c r="E83" s="27">
        <v>2027</v>
      </c>
      <c r="F83" s="28"/>
      <c r="G83" s="157"/>
      <c r="H83" s="157"/>
      <c r="I83" s="157"/>
      <c r="J83" s="157"/>
      <c r="K83" s="157"/>
      <c r="L83" s="112">
        <f>K82*$B$28+K82</f>
        <v>27.712428160319998</v>
      </c>
      <c r="M83" s="113">
        <f>L82*$B$28+L82</f>
        <v>28.266676723526398</v>
      </c>
      <c r="O83" s="21" t="s">
        <v>61</v>
      </c>
      <c r="P83" s="22"/>
      <c r="Q83" s="22"/>
      <c r="R83" s="22"/>
      <c r="S83" s="22"/>
      <c r="T83" s="22"/>
      <c r="U83" s="23"/>
    </row>
    <row r="84" spans="3:21">
      <c r="C84" s="117"/>
      <c r="E84" s="27"/>
      <c r="F84" s="28"/>
      <c r="G84" s="109"/>
      <c r="H84" s="109"/>
      <c r="I84" s="109"/>
      <c r="J84" s="109"/>
      <c r="K84" s="109"/>
      <c r="L84" s="109"/>
      <c r="M84" s="110"/>
      <c r="O84" s="27">
        <f>O13</f>
        <v>2023</v>
      </c>
      <c r="P84" s="28"/>
      <c r="Q84" s="70">
        <f>Q40*G78*IF(Q49="Yes",($B$25),1)</f>
        <v>0</v>
      </c>
      <c r="R84" s="70">
        <f>R40*H78*IF(R49="Yes",($B$25),1)</f>
        <v>76.805999999999997</v>
      </c>
      <c r="S84" s="70">
        <f>S40*I78*IF(S49="Yes",($B$25),1)</f>
        <v>52.728897205479477</v>
      </c>
      <c r="T84" s="70">
        <f>T40*J78*IF(T49="Yes",($B$25),1)</f>
        <v>53.2726416</v>
      </c>
      <c r="U84" s="71">
        <f>U40*K78*IF(U49="Yes",($B$25),1)</f>
        <v>0</v>
      </c>
    </row>
    <row r="85" spans="3:21">
      <c r="C85" s="117"/>
      <c r="E85" s="29" t="s">
        <v>63</v>
      </c>
      <c r="F85" s="28"/>
      <c r="G85" s="109"/>
      <c r="H85" s="109"/>
      <c r="I85" s="109"/>
      <c r="J85" s="109"/>
      <c r="K85" s="109"/>
      <c r="L85" s="109"/>
      <c r="M85" s="110"/>
      <c r="O85" s="27">
        <f>O14</f>
        <v>2024</v>
      </c>
      <c r="P85" s="28"/>
      <c r="Q85" s="156"/>
      <c r="R85" s="70">
        <f>R41*H79*IF(R50="Yes",($B$25),1)</f>
        <v>0</v>
      </c>
      <c r="S85" s="70">
        <f>S41*I79*IF(S50="Yes",($B$25),1)</f>
        <v>4778.8693199999998</v>
      </c>
      <c r="T85" s="70">
        <f>T41*J79*IF(T50="Yes",($B$25),1)</f>
        <v>4874.4467064</v>
      </c>
      <c r="U85" s="71">
        <f>U41*K79*IF(U50="Yes",($B$25),1)</f>
        <v>0</v>
      </c>
    </row>
    <row r="86" spans="3:21">
      <c r="E86" s="27">
        <f>E78</f>
        <v>2023</v>
      </c>
      <c r="F86" s="28"/>
      <c r="G86" s="157"/>
      <c r="H86" s="115">
        <f>H78-G78</f>
        <v>0.50199999999999889</v>
      </c>
      <c r="I86" s="115">
        <f>I78-H78</f>
        <v>0.51204000000000249</v>
      </c>
      <c r="J86" s="115">
        <f t="shared" ref="I86:M88" si="50">J78-I78</f>
        <v>0.52228079999999721</v>
      </c>
      <c r="K86" s="115">
        <f t="shared" si="50"/>
        <v>0.5327264160000027</v>
      </c>
      <c r="L86" s="115">
        <f>L78-K78</f>
        <v>0.54338094431999906</v>
      </c>
      <c r="M86" s="116">
        <f>M78-L78</f>
        <v>0.55424856320640004</v>
      </c>
      <c r="O86" s="27">
        <f>O15</f>
        <v>2025</v>
      </c>
      <c r="P86" s="28"/>
      <c r="Q86" s="156"/>
      <c r="R86" s="156"/>
      <c r="S86" s="70">
        <f>S42*I80*IF(S51="Yes",($B$25),1)</f>
        <v>0</v>
      </c>
      <c r="T86" s="70">
        <f>T42*J80*IF(T51="Yes",($B$25),1)</f>
        <v>9748.8934128000001</v>
      </c>
      <c r="U86" s="71">
        <f>U42*K80*IF(U51="Yes",($B$25),1)</f>
        <v>0</v>
      </c>
    </row>
    <row r="87" spans="3:21">
      <c r="E87" s="27">
        <f>E79</f>
        <v>2024</v>
      </c>
      <c r="F87" s="28"/>
      <c r="G87" s="157"/>
      <c r="H87" s="157"/>
      <c r="I87" s="115">
        <f t="shared" si="50"/>
        <v>0.51203999999999894</v>
      </c>
      <c r="J87" s="115">
        <f t="shared" si="50"/>
        <v>0.52228080000000077</v>
      </c>
      <c r="K87" s="115">
        <f t="shared" si="50"/>
        <v>0.53272641599999915</v>
      </c>
      <c r="L87" s="115">
        <f t="shared" si="50"/>
        <v>0.54338094431999906</v>
      </c>
      <c r="M87" s="116">
        <f t="shared" si="50"/>
        <v>0.55424856320640359</v>
      </c>
      <c r="O87" s="27">
        <f>O16</f>
        <v>2026</v>
      </c>
      <c r="P87" s="28"/>
      <c r="Q87" s="156"/>
      <c r="R87" s="156"/>
      <c r="S87" s="156"/>
      <c r="T87" s="70">
        <f>T43*J81*IF(T52="Yes",($B$25),1)</f>
        <v>9748.8934128000001</v>
      </c>
      <c r="U87" s="71">
        <f>U43*K81*IF(U52="Yes",($B$25),1)</f>
        <v>0</v>
      </c>
    </row>
    <row r="88" spans="3:21">
      <c r="E88" s="27">
        <f>E80</f>
        <v>2025</v>
      </c>
      <c r="F88" s="28"/>
      <c r="G88" s="157"/>
      <c r="H88" s="157"/>
      <c r="I88" s="157"/>
      <c r="J88" s="115">
        <f t="shared" si="50"/>
        <v>0.52228080000000077</v>
      </c>
      <c r="K88" s="115">
        <f t="shared" si="50"/>
        <v>0.53272641599999915</v>
      </c>
      <c r="L88" s="115">
        <f t="shared" ref="L88:M90" si="51">L80-K80</f>
        <v>0.54338094431999906</v>
      </c>
      <c r="M88" s="116">
        <f t="shared" si="51"/>
        <v>0.55424856320640004</v>
      </c>
      <c r="O88" s="27">
        <f>O17</f>
        <v>2027</v>
      </c>
      <c r="P88" s="28"/>
      <c r="Q88" s="157"/>
      <c r="R88" s="157"/>
      <c r="S88" s="157"/>
      <c r="T88" s="157"/>
      <c r="U88" s="71">
        <f>U44*K82*IF(U53="Yes",($B$25),1)</f>
        <v>0</v>
      </c>
    </row>
    <row r="89" spans="3:21" ht="13.5" thickBot="1">
      <c r="E89" s="27">
        <f>E81</f>
        <v>2026</v>
      </c>
      <c r="F89" s="28"/>
      <c r="G89" s="147"/>
      <c r="H89" s="147"/>
      <c r="I89" s="147"/>
      <c r="J89" s="147"/>
      <c r="K89" s="120">
        <f>K81-J81</f>
        <v>0.53272641599999915</v>
      </c>
      <c r="L89" s="115">
        <f t="shared" si="51"/>
        <v>0.54338094431999906</v>
      </c>
      <c r="M89" s="116">
        <f t="shared" si="51"/>
        <v>0.55424856320640004</v>
      </c>
      <c r="O89" s="27">
        <v>2027</v>
      </c>
      <c r="P89" s="28"/>
      <c r="Q89" s="159"/>
      <c r="R89" s="159"/>
      <c r="S89" s="159"/>
      <c r="T89" s="159"/>
      <c r="U89" s="198"/>
    </row>
    <row r="90" spans="3:21" ht="13.5" thickBot="1">
      <c r="E90" s="27">
        <f>E82</f>
        <v>2027</v>
      </c>
      <c r="F90" s="28"/>
      <c r="G90" s="147"/>
      <c r="H90" s="147"/>
      <c r="I90" s="147"/>
      <c r="J90" s="147"/>
      <c r="K90" s="163"/>
      <c r="L90" s="120">
        <f t="shared" si="51"/>
        <v>0.54338094431999906</v>
      </c>
      <c r="M90" s="121">
        <f t="shared" si="51"/>
        <v>0.55424856320640004</v>
      </c>
      <c r="O90" s="35"/>
      <c r="P90" s="36"/>
      <c r="Q90" s="37">
        <f t="shared" ref="Q90:U90" si="52">SUM(Q84:Q88)</f>
        <v>0</v>
      </c>
      <c r="R90" s="37">
        <f t="shared" si="52"/>
        <v>76.805999999999997</v>
      </c>
      <c r="S90" s="37">
        <f t="shared" si="52"/>
        <v>4831.5982172054792</v>
      </c>
      <c r="T90" s="37">
        <f t="shared" si="52"/>
        <v>24425.506173599999</v>
      </c>
      <c r="U90" s="38">
        <f t="shared" si="52"/>
        <v>0</v>
      </c>
    </row>
    <row r="91" spans="3:21" ht="13.5" thickBot="1">
      <c r="E91" s="122">
        <v>2027</v>
      </c>
      <c r="F91" s="36"/>
      <c r="G91" s="160"/>
      <c r="H91" s="160"/>
      <c r="I91" s="160"/>
      <c r="J91" s="160"/>
      <c r="K91" s="161"/>
      <c r="L91" s="161"/>
      <c r="M91" s="162"/>
      <c r="O91" s="21" t="s">
        <v>19</v>
      </c>
      <c r="P91" s="22"/>
      <c r="Q91" s="22"/>
      <c r="R91" s="22"/>
      <c r="S91" s="22"/>
      <c r="T91" s="22"/>
      <c r="U91" s="23"/>
    </row>
    <row r="92" spans="3:21" ht="13.5" thickBot="1">
      <c r="M92" s="28"/>
      <c r="O92" s="27">
        <f>G4</f>
        <v>2023</v>
      </c>
      <c r="P92" s="28"/>
      <c r="Q92" s="70">
        <f>Q40*G86</f>
        <v>0</v>
      </c>
      <c r="R92" s="70">
        <f>R40*H86</f>
        <v>1.5059999999999967</v>
      </c>
      <c r="S92" s="70">
        <f>S40*I86</f>
        <v>1.0338999452054849</v>
      </c>
      <c r="T92" s="70">
        <f>T40*J86</f>
        <v>1.0445615999999944</v>
      </c>
      <c r="U92" s="71">
        <f>U40*K86</f>
        <v>0</v>
      </c>
    </row>
    <row r="93" spans="3:21">
      <c r="E93" s="26" t="s">
        <v>82</v>
      </c>
      <c r="F93" s="22"/>
      <c r="G93" s="123"/>
      <c r="H93" s="183">
        <v>3.5000000000000003E-2</v>
      </c>
      <c r="I93" s="183">
        <v>0.02</v>
      </c>
      <c r="J93" s="183">
        <v>0.02</v>
      </c>
      <c r="K93" s="183">
        <v>0.02</v>
      </c>
      <c r="L93" s="183">
        <v>0.02</v>
      </c>
      <c r="M93" s="184">
        <v>0.02</v>
      </c>
      <c r="O93" s="27">
        <f>H4</f>
        <v>2024</v>
      </c>
      <c r="P93" s="28"/>
      <c r="Q93" s="156"/>
      <c r="R93" s="70">
        <f>R41*H87</f>
        <v>0</v>
      </c>
      <c r="S93" s="70">
        <f>S41*I87</f>
        <v>93.703319999999806</v>
      </c>
      <c r="T93" s="70">
        <f>T41*J87</f>
        <v>95.577386400000137</v>
      </c>
      <c r="U93" s="71">
        <f>U41*K87</f>
        <v>0</v>
      </c>
    </row>
    <row r="94" spans="3:21" ht="13.5" thickBot="1">
      <c r="E94" s="35"/>
      <c r="F94" s="36"/>
      <c r="G94" s="124">
        <f>100%</f>
        <v>1</v>
      </c>
      <c r="H94" s="124">
        <f>G94*H93+G94</f>
        <v>1.0349999999999999</v>
      </c>
      <c r="I94" s="124">
        <f t="shared" ref="I94:M94" si="53">H94*I93+H94</f>
        <v>1.0556999999999999</v>
      </c>
      <c r="J94" s="124">
        <f t="shared" si="53"/>
        <v>1.0768139999999999</v>
      </c>
      <c r="K94" s="124">
        <f t="shared" si="53"/>
        <v>1.09835028</v>
      </c>
      <c r="L94" s="124">
        <f t="shared" si="53"/>
        <v>1.1203172856000001</v>
      </c>
      <c r="M94" s="125">
        <f t="shared" si="53"/>
        <v>1.1427236313120002</v>
      </c>
      <c r="O94" s="27">
        <f>I4</f>
        <v>2025</v>
      </c>
      <c r="P94" s="28"/>
      <c r="Q94" s="156"/>
      <c r="R94" s="156"/>
      <c r="S94" s="70">
        <f>S42*I88</f>
        <v>0</v>
      </c>
      <c r="T94" s="70">
        <f>T42*J88</f>
        <v>191.15477280000027</v>
      </c>
      <c r="U94" s="71">
        <f>U42*K88</f>
        <v>0</v>
      </c>
    </row>
    <row r="95" spans="3:21" ht="13.5" thickBot="1">
      <c r="M95" s="28"/>
      <c r="O95" s="27">
        <f>J4</f>
        <v>2026</v>
      </c>
      <c r="P95" s="28"/>
      <c r="Q95" s="156"/>
      <c r="R95" s="156"/>
      <c r="S95" s="156"/>
      <c r="T95" s="70">
        <f>T43*J89</f>
        <v>0</v>
      </c>
      <c r="U95" s="71">
        <f>U43*K89</f>
        <v>0</v>
      </c>
    </row>
    <row r="96" spans="3:21">
      <c r="C96" s="136"/>
      <c r="E96" s="26" t="s">
        <v>33</v>
      </c>
      <c r="F96" s="22"/>
      <c r="G96" s="126">
        <f>B23</f>
        <v>0.125</v>
      </c>
      <c r="H96" s="127">
        <f>H94*G96</f>
        <v>0.12937499999999999</v>
      </c>
      <c r="I96" s="127">
        <f t="shared" ref="I96:M96" si="54">I94*H96</f>
        <v>0.13658118749999998</v>
      </c>
      <c r="J96" s="127">
        <f t="shared" si="54"/>
        <v>0.14707253483662497</v>
      </c>
      <c r="K96" s="127">
        <f>K94*J96</f>
        <v>0.16153715981811678</v>
      </c>
      <c r="L96" s="127">
        <f t="shared" si="54"/>
        <v>0.18097287241096599</v>
      </c>
      <c r="M96" s="128">
        <f t="shared" si="54"/>
        <v>0.20680197793042235</v>
      </c>
      <c r="O96" s="27">
        <f>K4</f>
        <v>2027</v>
      </c>
      <c r="P96" s="28"/>
      <c r="Q96" s="157"/>
      <c r="R96" s="157"/>
      <c r="S96" s="157"/>
      <c r="T96" s="157"/>
      <c r="U96" s="71">
        <f>U44*K90</f>
        <v>0</v>
      </c>
    </row>
    <row r="97" spans="5:21" ht="13.5" thickBot="1">
      <c r="E97" s="35" t="s">
        <v>65</v>
      </c>
      <c r="F97" s="36"/>
      <c r="G97" s="131">
        <f>B22</f>
        <v>0.75</v>
      </c>
      <c r="H97" s="132">
        <f>H94*G97</f>
        <v>0.77624999999999988</v>
      </c>
      <c r="I97" s="132">
        <f t="shared" ref="I97:M97" si="55">I94*H97</f>
        <v>0.81948712499999976</v>
      </c>
      <c r="J97" s="132">
        <f t="shared" si="55"/>
        <v>0.8824352090197497</v>
      </c>
      <c r="K97" s="132">
        <f t="shared" si="55"/>
        <v>0.96922295890870058</v>
      </c>
      <c r="L97" s="132">
        <f t="shared" si="55"/>
        <v>1.0858372344657958</v>
      </c>
      <c r="M97" s="133">
        <f t="shared" si="55"/>
        <v>1.2408118675825339</v>
      </c>
      <c r="O97" s="27">
        <v>2027</v>
      </c>
      <c r="P97" s="28"/>
      <c r="Q97" s="159"/>
      <c r="R97" s="159"/>
      <c r="S97" s="159"/>
      <c r="T97" s="159"/>
      <c r="U97" s="198"/>
    </row>
    <row r="98" spans="5:21" ht="13.5" thickBot="1">
      <c r="O98" s="35"/>
      <c r="P98" s="36"/>
      <c r="Q98" s="118">
        <f t="shared" ref="Q98:U98" si="56">SUM(Q92:Q96)</f>
        <v>0</v>
      </c>
      <c r="R98" s="118">
        <f t="shared" si="56"/>
        <v>1.5059999999999967</v>
      </c>
      <c r="S98" s="118">
        <f>SUM(S92:S96)</f>
        <v>94.737219945205297</v>
      </c>
      <c r="T98" s="118">
        <f t="shared" si="56"/>
        <v>287.77672080000042</v>
      </c>
      <c r="U98" s="119">
        <f t="shared" si="56"/>
        <v>0</v>
      </c>
    </row>
    <row r="99" spans="5:21" ht="15.75" customHeight="1" thickBot="1">
      <c r="E99" s="224" t="s">
        <v>99</v>
      </c>
      <c r="F99" s="225"/>
      <c r="G99" s="225"/>
      <c r="H99" s="225"/>
      <c r="I99" s="225"/>
      <c r="J99" s="225"/>
      <c r="K99" s="225"/>
      <c r="L99" s="225"/>
      <c r="M99" s="226"/>
    </row>
    <row r="100" spans="5:21">
      <c r="E100" s="212"/>
      <c r="F100" s="213"/>
      <c r="G100" s="213"/>
      <c r="H100" s="213"/>
      <c r="I100" s="213"/>
      <c r="J100" s="213"/>
      <c r="K100" s="213"/>
      <c r="L100" s="213"/>
      <c r="M100" s="214"/>
      <c r="O100" s="21" t="s">
        <v>64</v>
      </c>
      <c r="P100" s="22"/>
      <c r="Q100" s="22"/>
      <c r="R100" s="22"/>
      <c r="S100" s="22"/>
      <c r="T100" s="22"/>
      <c r="U100" s="23"/>
    </row>
    <row r="101" spans="5:21">
      <c r="E101" s="227" t="s">
        <v>100</v>
      </c>
      <c r="F101" s="228"/>
      <c r="G101" s="228"/>
      <c r="H101" s="228"/>
      <c r="I101" s="228"/>
      <c r="J101" s="228"/>
      <c r="K101" s="228"/>
      <c r="L101" s="228"/>
      <c r="M101" s="229"/>
      <c r="O101" s="27">
        <f t="shared" ref="O101:O106" si="57">O92</f>
        <v>2023</v>
      </c>
      <c r="P101" s="28"/>
      <c r="Q101" s="28">
        <f t="shared" ref="Q101:U106" si="58">IF(Q49="Yes",Q84*(1-$B$25),0)</f>
        <v>0</v>
      </c>
      <c r="R101" s="28">
        <f t="shared" si="58"/>
        <v>0</v>
      </c>
      <c r="S101" s="28">
        <f t="shared" si="58"/>
        <v>0</v>
      </c>
      <c r="T101" s="28">
        <f t="shared" si="58"/>
        <v>0</v>
      </c>
      <c r="U101" s="50">
        <f t="shared" si="58"/>
        <v>0</v>
      </c>
    </row>
    <row r="102" spans="5:21">
      <c r="E102" s="227"/>
      <c r="F102" s="228"/>
      <c r="G102" s="228"/>
      <c r="H102" s="228"/>
      <c r="I102" s="228"/>
      <c r="J102" s="228"/>
      <c r="K102" s="228"/>
      <c r="L102" s="228"/>
      <c r="M102" s="229"/>
      <c r="O102" s="27">
        <f t="shared" si="57"/>
        <v>2024</v>
      </c>
      <c r="P102" s="28"/>
      <c r="Q102" s="28">
        <f t="shared" si="58"/>
        <v>0</v>
      </c>
      <c r="R102" s="28">
        <f t="shared" si="58"/>
        <v>0</v>
      </c>
      <c r="S102" s="28">
        <f t="shared" si="58"/>
        <v>0</v>
      </c>
      <c r="T102" s="28">
        <f t="shared" si="58"/>
        <v>0</v>
      </c>
      <c r="U102" s="50">
        <f t="shared" si="58"/>
        <v>0</v>
      </c>
    </row>
    <row r="103" spans="5:21">
      <c r="E103" s="227"/>
      <c r="F103" s="228"/>
      <c r="G103" s="228"/>
      <c r="H103" s="228"/>
      <c r="I103" s="228"/>
      <c r="J103" s="228"/>
      <c r="K103" s="228"/>
      <c r="L103" s="228"/>
      <c r="M103" s="229"/>
      <c r="O103" s="27">
        <f t="shared" si="57"/>
        <v>2025</v>
      </c>
      <c r="P103" s="28"/>
      <c r="Q103" s="28">
        <f t="shared" si="58"/>
        <v>0</v>
      </c>
      <c r="R103" s="28">
        <f t="shared" si="58"/>
        <v>0</v>
      </c>
      <c r="S103" s="28">
        <f t="shared" si="58"/>
        <v>0</v>
      </c>
      <c r="T103" s="28">
        <f t="shared" si="58"/>
        <v>0</v>
      </c>
      <c r="U103" s="50">
        <f t="shared" si="58"/>
        <v>0</v>
      </c>
    </row>
    <row r="104" spans="5:21">
      <c r="E104" s="227"/>
      <c r="F104" s="228"/>
      <c r="G104" s="228"/>
      <c r="H104" s="228"/>
      <c r="I104" s="228"/>
      <c r="J104" s="228"/>
      <c r="K104" s="228"/>
      <c r="L104" s="228"/>
      <c r="M104" s="229"/>
      <c r="O104" s="27">
        <f t="shared" si="57"/>
        <v>2026</v>
      </c>
      <c r="P104" s="28"/>
      <c r="Q104" s="28">
        <f t="shared" si="58"/>
        <v>0</v>
      </c>
      <c r="R104" s="28">
        <f t="shared" si="58"/>
        <v>0</v>
      </c>
      <c r="S104" s="28">
        <f t="shared" si="58"/>
        <v>0</v>
      </c>
      <c r="T104" s="28">
        <f t="shared" si="58"/>
        <v>0</v>
      </c>
      <c r="U104" s="50">
        <f t="shared" si="58"/>
        <v>0</v>
      </c>
    </row>
    <row r="105" spans="5:21">
      <c r="E105" s="227"/>
      <c r="F105" s="228"/>
      <c r="G105" s="228"/>
      <c r="H105" s="228"/>
      <c r="I105" s="228"/>
      <c r="J105" s="228"/>
      <c r="K105" s="228"/>
      <c r="L105" s="228"/>
      <c r="M105" s="229"/>
      <c r="O105" s="27">
        <f t="shared" si="57"/>
        <v>2027</v>
      </c>
      <c r="P105" s="28"/>
      <c r="Q105" s="28">
        <f t="shared" si="58"/>
        <v>0</v>
      </c>
      <c r="R105" s="28">
        <f t="shared" si="58"/>
        <v>0</v>
      </c>
      <c r="S105" s="28">
        <f t="shared" si="58"/>
        <v>0</v>
      </c>
      <c r="T105" s="28">
        <f t="shared" si="58"/>
        <v>0</v>
      </c>
      <c r="U105" s="50">
        <f t="shared" si="58"/>
        <v>0</v>
      </c>
    </row>
    <row r="106" spans="5:21" ht="12.75" customHeight="1">
      <c r="E106" s="215"/>
      <c r="F106" s="216"/>
      <c r="G106" s="216"/>
      <c r="H106" s="216"/>
      <c r="I106" s="216"/>
      <c r="J106" s="216"/>
      <c r="K106" s="216"/>
      <c r="L106" s="216"/>
      <c r="M106" s="217"/>
      <c r="O106" s="27">
        <f t="shared" si="57"/>
        <v>2027</v>
      </c>
      <c r="P106" s="28"/>
      <c r="Q106" s="129">
        <f t="shared" si="58"/>
        <v>0</v>
      </c>
      <c r="R106" s="129">
        <f t="shared" si="58"/>
        <v>0</v>
      </c>
      <c r="S106" s="129">
        <f t="shared" si="58"/>
        <v>0</v>
      </c>
      <c r="T106" s="129">
        <f t="shared" si="58"/>
        <v>0</v>
      </c>
      <c r="U106" s="130">
        <f t="shared" si="58"/>
        <v>0</v>
      </c>
    </row>
    <row r="107" spans="5:21" ht="13.5" customHeight="1" thickBot="1">
      <c r="E107" s="227" t="s">
        <v>101</v>
      </c>
      <c r="F107" s="228"/>
      <c r="G107" s="228"/>
      <c r="H107" s="228"/>
      <c r="I107" s="228"/>
      <c r="J107" s="228"/>
      <c r="K107" s="228"/>
      <c r="L107" s="228"/>
      <c r="M107" s="229"/>
      <c r="O107" s="35"/>
      <c r="P107" s="36"/>
      <c r="Q107" s="134">
        <f t="shared" ref="Q107:U107" si="59">SUM(Q101:Q106)</f>
        <v>0</v>
      </c>
      <c r="R107" s="134">
        <f t="shared" si="59"/>
        <v>0</v>
      </c>
      <c r="S107" s="134">
        <f t="shared" si="59"/>
        <v>0</v>
      </c>
      <c r="T107" s="134">
        <f t="shared" si="59"/>
        <v>0</v>
      </c>
      <c r="U107" s="135">
        <f t="shared" si="59"/>
        <v>0</v>
      </c>
    </row>
    <row r="108" spans="5:21" ht="15" customHeight="1">
      <c r="E108" s="227"/>
      <c r="F108" s="228"/>
      <c r="G108" s="228"/>
      <c r="H108" s="228"/>
      <c r="I108" s="228"/>
      <c r="J108" s="228"/>
      <c r="K108" s="228"/>
      <c r="L108" s="228"/>
      <c r="M108" s="229"/>
    </row>
    <row r="109" spans="5:21" ht="15" customHeight="1">
      <c r="E109" s="227"/>
      <c r="F109" s="228"/>
      <c r="G109" s="228"/>
      <c r="H109" s="228"/>
      <c r="I109" s="228"/>
      <c r="J109" s="228"/>
      <c r="K109" s="228"/>
      <c r="L109" s="228"/>
      <c r="M109" s="229"/>
      <c r="P109" s="196"/>
      <c r="Q109" s="196"/>
    </row>
    <row r="110" spans="5:21" ht="15" customHeight="1">
      <c r="E110" s="227"/>
      <c r="F110" s="228"/>
      <c r="G110" s="228"/>
      <c r="H110" s="228"/>
      <c r="I110" s="228"/>
      <c r="J110" s="228"/>
      <c r="K110" s="228"/>
      <c r="L110" s="228"/>
      <c r="M110" s="229"/>
    </row>
    <row r="111" spans="5:21" ht="17.25" customHeight="1">
      <c r="E111" s="227"/>
      <c r="F111" s="228"/>
      <c r="G111" s="228"/>
      <c r="H111" s="228"/>
      <c r="I111" s="228"/>
      <c r="J111" s="228"/>
      <c r="K111" s="228"/>
      <c r="L111" s="228"/>
      <c r="M111" s="229"/>
      <c r="O111" s="196"/>
    </row>
    <row r="112" spans="5:21" ht="15" customHeight="1" thickBot="1">
      <c r="E112" s="230"/>
      <c r="F112" s="231"/>
      <c r="G112" s="231"/>
      <c r="H112" s="231"/>
      <c r="I112" s="231"/>
      <c r="J112" s="231"/>
      <c r="K112" s="231"/>
      <c r="L112" s="231"/>
      <c r="M112" s="232"/>
    </row>
  </sheetData>
  <sheetProtection password="CD53" sheet="1" objects="1" scenarios="1" selectLockedCells="1"/>
  <mergeCells count="3">
    <mergeCell ref="E99:M99"/>
    <mergeCell ref="E107:M112"/>
    <mergeCell ref="E101:M105"/>
  </mergeCells>
  <conditionalFormatting sqref="S5">
    <cfRule type="expression" dxfId="21" priority="37" stopIfTrue="1">
      <formula>S5&gt;R5</formula>
    </cfRule>
  </conditionalFormatting>
  <conditionalFormatting sqref="R5">
    <cfRule type="expression" dxfId="20" priority="36" stopIfTrue="1">
      <formula>R5&gt;Q5</formula>
    </cfRule>
  </conditionalFormatting>
  <conditionalFormatting sqref="T5">
    <cfRule type="expression" dxfId="19" priority="35" stopIfTrue="1">
      <formula>T5&gt;S5</formula>
    </cfRule>
  </conditionalFormatting>
  <conditionalFormatting sqref="U5">
    <cfRule type="expression" dxfId="18" priority="34" stopIfTrue="1">
      <formula>U5&gt;T5</formula>
    </cfRule>
  </conditionalFormatting>
  <conditionalFormatting sqref="U6">
    <cfRule type="expression" dxfId="17" priority="33" stopIfTrue="1">
      <formula>U6&gt;T6</formula>
    </cfRule>
  </conditionalFormatting>
  <conditionalFormatting sqref="T6">
    <cfRule type="expression" dxfId="16" priority="32" stopIfTrue="1">
      <formula>T6&gt;S6</formula>
    </cfRule>
  </conditionalFormatting>
  <conditionalFormatting sqref="S6">
    <cfRule type="expression" dxfId="15" priority="31" stopIfTrue="1">
      <formula>S6&gt;R6</formula>
    </cfRule>
  </conditionalFormatting>
  <conditionalFormatting sqref="T7">
    <cfRule type="expression" dxfId="14" priority="30" stopIfTrue="1">
      <formula>T7&gt;S7</formula>
    </cfRule>
  </conditionalFormatting>
  <conditionalFormatting sqref="U7">
    <cfRule type="expression" dxfId="13" priority="29" stopIfTrue="1">
      <formula>U7&gt;T7</formula>
    </cfRule>
  </conditionalFormatting>
  <conditionalFormatting sqref="U8">
    <cfRule type="expression" dxfId="12" priority="28" stopIfTrue="1">
      <formula>U8&gt;T8</formula>
    </cfRule>
  </conditionalFormatting>
  <conditionalFormatting sqref="G37:M37">
    <cfRule type="cellIs" dxfId="11" priority="26" operator="between">
      <formula>1</formula>
      <formula>3</formula>
    </cfRule>
  </conditionalFormatting>
  <conditionalFormatting sqref="Q5">
    <cfRule type="expression" dxfId="10" priority="25">
      <formula>"$G$14=0"</formula>
    </cfRule>
  </conditionalFormatting>
  <conditionalFormatting sqref="G37:M37">
    <cfRule type="cellIs" dxfId="9" priority="24" operator="lessThan">
      <formula>0</formula>
    </cfRule>
  </conditionalFormatting>
  <conditionalFormatting sqref="B7">
    <cfRule type="cellIs" dxfId="8" priority="22" operator="lessThan">
      <formula>4</formula>
    </cfRule>
    <cfRule type="cellIs" dxfId="7" priority="23" operator="greaterThan">
      <formula>$B$9</formula>
    </cfRule>
  </conditionalFormatting>
  <conditionalFormatting sqref="J35">
    <cfRule type="cellIs" dxfId="6" priority="21" operator="greaterThan">
      <formula>$B$7</formula>
    </cfRule>
  </conditionalFormatting>
  <conditionalFormatting sqref="G35:I35">
    <cfRule type="cellIs" dxfId="5" priority="20" operator="greaterThan">
      <formula>$B$7</formula>
    </cfRule>
  </conditionalFormatting>
  <conditionalFormatting sqref="C47">
    <cfRule type="cellIs" dxfId="4" priority="3" operator="lessThan">
      <formula>0</formula>
    </cfRule>
    <cfRule type="cellIs" dxfId="3" priority="4" operator="greaterThan">
      <formula>0</formula>
    </cfRule>
  </conditionalFormatting>
  <conditionalFormatting sqref="F36:M36">
    <cfRule type="cellIs" dxfId="2" priority="2" operator="between">
      <formula>1</formula>
      <formula>3</formula>
    </cfRule>
  </conditionalFormatting>
  <conditionalFormatting sqref="F36:M36">
    <cfRule type="cellIs" dxfId="1" priority="1" operator="lessThan">
      <formula>0</formula>
    </cfRule>
  </conditionalFormatting>
  <dataValidations count="1">
    <dataValidation type="list" allowBlank="1" showInputMessage="1" showErrorMessage="1" sqref="S49:S51 R49:R50 T49:T52 Q49 U49:U53">
      <formula1>"Yes,No"</formula1>
    </dataValidation>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ellIs" priority="38" stopIfTrue="1" operator="greaterThan" id="{DDCE7F03-F874-4085-ACDF-D72D3E060048}">
            <xm:f>'C:\1. Hartburg\03. Red Church\02. Red Church Finance B.V\3. Bond\06. Forecast model\Red church\[RC - Forecast model 4.1.2.1.xlsx]Bond'!#REF!</xm:f>
            <x14:dxf>
              <font>
                <color rgb="FF9C0006"/>
              </font>
              <fill>
                <patternFill>
                  <bgColor rgb="FFFFC7CE"/>
                </patternFill>
              </fill>
            </x14:dxf>
          </x14:cfRule>
          <xm:sqref>B7</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Disclaimer</vt:lpstr>
      <vt:lpstr>Bond Forecast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Bastiaan Hartog</dc:creator>
  <cp:lastModifiedBy>Bastiaan Hartog</cp:lastModifiedBy>
  <dcterms:created xsi:type="dcterms:W3CDTF">2022-09-09T13:04:47Z</dcterms:created>
  <dcterms:modified xsi:type="dcterms:W3CDTF">2023-11-03T07:44:29Z</dcterms:modified>
</cp:coreProperties>
</file>